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d10\Мои документы\РЕШЕНИЯ О БЮДЖЕТЕ\Решение о бюджете на 2025 год и плановый период 2026,2027\"/>
    </mc:Choice>
  </mc:AlternateContent>
  <bookViews>
    <workbookView xWindow="0" yWindow="0" windowWidth="28770" windowHeight="11670"/>
  </bookViews>
  <sheets>
    <sheet name="доходы 2025" sheetId="1" r:id="rId1"/>
  </sheets>
  <definedNames>
    <definedName name="_xlnm.Print_Titles" localSheetId="0">'доходы 2025'!$8:$9</definedName>
    <definedName name="_xlnm.Print_Area" localSheetId="0">'доходы 2025'!$A$1:$E$132</definedName>
  </definedNames>
  <calcPr calcId="162913"/>
</workbook>
</file>

<file path=xl/calcChain.xml><?xml version="1.0" encoding="utf-8"?>
<calcChain xmlns="http://schemas.openxmlformats.org/spreadsheetml/2006/main">
  <c r="D100" i="1" l="1"/>
  <c r="E100" i="1"/>
  <c r="D17" i="1" l="1"/>
  <c r="E17" i="1"/>
  <c r="C17" i="1"/>
  <c r="C100" i="1"/>
  <c r="D31" i="1"/>
  <c r="E31" i="1"/>
  <c r="C31" i="1"/>
  <c r="D51" i="1"/>
  <c r="E51" i="1"/>
  <c r="C51" i="1"/>
  <c r="D26" i="1"/>
  <c r="E26" i="1"/>
  <c r="C26" i="1"/>
  <c r="D120" i="1" l="1"/>
  <c r="D119" i="1" s="1"/>
  <c r="E120" i="1"/>
  <c r="E119" i="1" s="1"/>
  <c r="C120" i="1"/>
  <c r="C119" i="1" s="1"/>
  <c r="D75" i="1"/>
  <c r="D66" i="1" s="1"/>
  <c r="E75" i="1"/>
  <c r="E66" i="1" s="1"/>
  <c r="C75" i="1"/>
  <c r="C66" i="1" s="1"/>
  <c r="C47" i="1" l="1"/>
  <c r="D21" i="1"/>
  <c r="E21" i="1"/>
  <c r="C21" i="1"/>
  <c r="C62" i="1" l="1"/>
  <c r="D62" i="1"/>
  <c r="D116" i="1"/>
  <c r="D99" i="1" s="1"/>
  <c r="E116" i="1"/>
  <c r="E99" i="1" s="1"/>
  <c r="C116" i="1"/>
  <c r="C99" i="1" s="1"/>
  <c r="D130" i="1" l="1"/>
  <c r="D127" i="1"/>
  <c r="D125" i="1"/>
  <c r="D56" i="1"/>
  <c r="D47" i="1"/>
  <c r="D44" i="1"/>
  <c r="D41" i="1"/>
  <c r="D36" i="1"/>
  <c r="D14" i="1"/>
  <c r="C130" i="1"/>
  <c r="C127" i="1"/>
  <c r="C125" i="1"/>
  <c r="C56" i="1"/>
  <c r="C44" i="1"/>
  <c r="C41" i="1"/>
  <c r="C36" i="1"/>
  <c r="C14" i="1"/>
  <c r="E62" i="1"/>
  <c r="E56" i="1"/>
  <c r="E44" i="1"/>
  <c r="D12" i="1" l="1"/>
  <c r="C12" i="1"/>
  <c r="D61" i="1"/>
  <c r="D59" i="1" s="1"/>
  <c r="C61" i="1"/>
  <c r="C59" i="1" s="1"/>
  <c r="D132" i="1" l="1"/>
  <c r="C132" i="1"/>
  <c r="E125" i="1" l="1"/>
  <c r="E130" i="1" l="1"/>
  <c r="E127" i="1"/>
  <c r="E47" i="1" l="1"/>
  <c r="E41" i="1"/>
  <c r="E36" i="1"/>
  <c r="E14" i="1"/>
  <c r="E12" i="1" l="1"/>
  <c r="E61" i="1"/>
  <c r="E59" i="1" l="1"/>
  <c r="E132" i="1" s="1"/>
</calcChain>
</file>

<file path=xl/sharedStrings.xml><?xml version="1.0" encoding="utf-8"?>
<sst xmlns="http://schemas.openxmlformats.org/spreadsheetml/2006/main" count="184" uniqueCount="184">
  <si>
    <t>Налог на доходы физических лиц</t>
  </si>
  <si>
    <t>НАЛОГИ НА СОВОКУПНЫЙ ДОХОД</t>
  </si>
  <si>
    <t>Плата за негативное воздействие на окружающую среду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</si>
  <si>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</si>
  <si>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</si>
  <si>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ШТРАФЫ, САНКЦИИ, ВОЗМЕЩЕНИЕ УЩЕРБА</t>
  </si>
  <si>
    <t>БЕЗВОЗМЕЗДНЫЕ ПОСТУПЛЕНИЯ</t>
  </si>
  <si>
    <t>Государственная пошлина за государственную регистрацию, а также за совершение прочих юридически значимых действий</t>
  </si>
  <si>
    <t>НАЛОГИ НА ПРИБЫЛЬ, ДОХОДЫ</t>
  </si>
  <si>
    <t>ПЛАТЕЖИ ПРИ ПОЛЬЗОВАНИИ ПРИРОДНЫМИ РЕСУРСАМИ</t>
  </si>
  <si>
    <t>ДОХОДЫ ОТ ПРОДАЖИ МАТЕРИАЛЬНЫХ И НЕМАТЕРИАЛЬНЫХ АКТИВОВ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</si>
  <si>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</si>
  <si>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</si>
  <si>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</si>
  <si>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</si>
  <si>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</si>
  <si>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</si>
  <si>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1 08 00000 00 0000 000</t>
  </si>
  <si>
    <t>1 08 07000 01 0000 110</t>
  </si>
  <si>
    <t>1 12 00000 00 0000 000</t>
  </si>
  <si>
    <t>1 12 01000 01 0000 120</t>
  </si>
  <si>
    <t>1 14 00000 00 0000 000</t>
  </si>
  <si>
    <t>1 16 00000 00 0000 000</t>
  </si>
  <si>
    <t>2 00 00000 00 0000 000</t>
  </si>
  <si>
    <t>Наименование доходов</t>
  </si>
  <si>
    <t>Код бюджетной классификации Российской Федерации</t>
  </si>
  <si>
    <t xml:space="preserve">Иные межбюджетные трансферты </t>
  </si>
  <si>
    <t>1 14 06000 00 0000 430</t>
  </si>
  <si>
    <t>ГОСУДАРСТВЕННАЯ ПОШЛИНА</t>
  </si>
  <si>
    <t>2 02 00000 00 0000 000</t>
  </si>
  <si>
    <t>НАЛОГОВЫЕ И НЕНАЛОГОВЫЕ ДОХОДЫ</t>
  </si>
  <si>
    <t>БЕЗВОЗМЕЗДНЫЕ ПОСТУПЛЕНИЯ ОТ ДРУГИХ БЮДЖЕТОВ БЮДЖЕТНОЙ СИСТЕМЫ РОССИЙСКОЙ ФЕДЕРАЦИИ</t>
  </si>
  <si>
    <t>Всего доходов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</si>
  <si>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</si>
  <si>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</si>
  <si>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</si>
  <si>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</si>
  <si>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</si>
  <si>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</si>
  <si>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2 02 30000 00 0000 150</t>
  </si>
  <si>
    <t>2 02 10000 00 0000 150</t>
  </si>
  <si>
    <t>2 02 20000 00 0000 150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</si>
  <si>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</si>
  <si>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</si>
  <si>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</si>
  <si>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</si>
  <si>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</si>
  <si>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</si>
  <si>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</si>
  <si>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</si>
  <si>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</si>
  <si>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Платежи от государственных и муниципальных унитарных предприятий</t>
  </si>
  <si>
    <t>1 11 07000 00 0000 120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</si>
  <si>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</si>
  <si>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</si>
  <si>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из них: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</si>
  <si>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</si>
  <si>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</si>
  <si>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</si>
  <si>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</si>
  <si>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Административные штрафы, установленные Кодексом РФ об административных правонарушениях</t>
  </si>
  <si>
    <t>2 18 00000 05 0000 150</t>
  </si>
  <si>
    <t>2 19 00000 05 0000 150</t>
  </si>
  <si>
    <t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</si>
  <si>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</si>
  <si>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субсидии бюджетам муниципальных районов на реализацию программ формирования современной городской среды</t>
  </si>
  <si>
    <t>2 02 25555 05 0000 150</t>
  </si>
  <si>
    <t>субсидии на обеспечение комплексного  развития сельских территорий</t>
  </si>
  <si>
    <t>2 02 25576 05 0000 150</t>
  </si>
  <si>
    <t>субсидии бюджетам муниципальных районов на реализацию мероприятий по обеспечению жильем молодых семей</t>
  </si>
  <si>
    <t>202 25497 05 0000 150</t>
  </si>
  <si>
    <t>субсидии на реализацию мероприятий по улучшению жилищных условий граждан, проживающих в сельской местности, в том числе молодых семей и молодых специалистов</t>
  </si>
  <si>
    <t>Субсидии на капитальный ремонт зданий дошкольных образовательных организаций</t>
  </si>
  <si>
    <t>Субсидии на общественно значимые культурные мероприятия в рамках проекта "ЛЮБО-ДОРОГО"</t>
  </si>
  <si>
    <t>Субсидии на оснащение образовательных организаций Архангельской области специальными транспортными средствами для перевозки детей(учреждениям общего образования)</t>
  </si>
  <si>
    <t>Субсидии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</si>
  <si>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на реализацию мероприятий по содействию трудоустройству несовершеннолетних граждан на территории Архангельской области</t>
  </si>
  <si>
    <t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2012года № 597  "О мероприятиях по реализации государственной политики"</t>
  </si>
  <si>
    <t>Субсидии на укрепление материально-технической базы муниципальных дошкольных образовательных организаций</t>
  </si>
  <si>
    <t>Субсидии муниципальным образованиям на капитальный ремонт объектов муниципальных образований Архангельской области, используемых для целей военно-патриотического воспитания, подготовки граждан к военной службе, а также для организации мероприятия призыва</t>
  </si>
  <si>
    <t>ДОХОДЫ ОТ ОКАЗАНИЯ ПЛАТНЫХ УСЛУГ (РАБОТ) И КОМПЕНСАЦИИ ЗАТРАТ ГОСУДАРСТВА</t>
  </si>
  <si>
    <t>1 13 00000 00 0000 000</t>
  </si>
  <si>
    <t>Субсидии на реализацию муниципальных программ поддержки социально ориентированных некоммерческих организаций</t>
  </si>
  <si>
    <t>Субсидии на обеспечение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(учреждениям общего образования)</t>
  </si>
  <si>
    <t>Субсидии на ремонт зданий муниципальных учреждений культуры</t>
  </si>
  <si>
    <t>Субсидии на софинансирование мероприятий по проведению кадастровых работ и мониторинга земель сельскохозяйственного назначения</t>
  </si>
  <si>
    <t>Субсидии на внедрение модели персонифицированного финансирования дополнительного образования детей в Архангельской области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</si>
  <si>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</si>
  <si>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</si>
  <si>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</si>
  <si>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2 07 05030 05 0000 150</t>
  </si>
  <si>
    <t>Субвенции бюджетам муниципальных образований Архангельской области на осуществление государственных полномочий по выплате вознаграждений профессиональным опекунам</t>
  </si>
  <si>
    <t>Налог, взимаемый в связи с применением упрощенной системы налогообложения</t>
  </si>
  <si>
    <t>1 05 01000 00 0000 110</t>
  </si>
  <si>
    <t>ПРОЧИЕ НЕНАЛОГОВЫЕ ДОХОДЫ</t>
  </si>
  <si>
    <t>1 17 00000 00 0000 000</t>
  </si>
  <si>
    <t>2 02 40000 00 0000 150</t>
  </si>
  <si>
    <t xml:space="preserve">                      к решению Собрания депутатов</t>
  </si>
  <si>
    <t xml:space="preserve"> 202 25467 05 0000 150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</si>
  <si>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</si>
  <si>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материально-технической базы пищеблоков в столовых муниципальных общеобразовательных организаций  в целях создания условий для организации горячего питания обучающихся, получающих начальное общее образование</t>
  </si>
  <si>
    <t>Субсидии на обеспечение условий для развития кадрового потенциала муниципальных образовательных организаций в Архангельской области</t>
  </si>
  <si>
    <t>Субвенции бюджетам муниципальных образований Архангельской области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</si>
  <si>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Платежи, уплачиваемые в целях возмещения вреда</t>
  </si>
  <si>
    <t>1 16 11000 01 0000 140</t>
  </si>
  <si>
    <t>Сумма, рублей</t>
  </si>
  <si>
    <t>1 16 01000 01 0000 140</t>
  </si>
  <si>
    <t>2 02 25513 05 0000 150</t>
  </si>
  <si>
    <t>Субсидии бюджетам муниципальных районов на развитие сети учреждений культурно-досугового типа</t>
  </si>
  <si>
    <t>2025 год</t>
  </si>
  <si>
    <t>Транспортный налог с физических лиц</t>
  </si>
  <si>
    <t>Субсидии на комплектование книжных фондов библиотек муниципальных образований Архангельской области и подписка на периодическую печать</t>
  </si>
  <si>
    <t xml:space="preserve">Субсидии на реализацию мероприятий по модернизации библиотек в части комплектования  книжных фондов </t>
  </si>
  <si>
    <t>НАЛОГИ НА ИМУЩЕСТВО</t>
  </si>
  <si>
    <t>1 06 00000 00 0000 000</t>
  </si>
  <si>
    <t>1 06 04000 02 0000 110</t>
  </si>
  <si>
    <t>1 05 04000 02 0000 110</t>
  </si>
  <si>
    <t>2026 год</t>
  </si>
  <si>
    <t xml:space="preserve">Субсидии на доставку муки и лекарственных средств в районы Крайнего Севера и приравненные к ним местности с ограниченными сроками завоза грузов </t>
  </si>
  <si>
    <t>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</t>
  </si>
  <si>
    <t xml:space="preserve">Реализация мероприятий по социально-экономическому развитию муниципальных округов </t>
  </si>
  <si>
    <t>Земельный налог</t>
  </si>
  <si>
    <t>1 06 06000 00 0000 110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</si>
  <si>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</si>
  <si>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1 16 10000 00 0000 140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</si>
  <si>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</si>
  <si>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108 04020 01 0000 110</t>
  </si>
  <si>
    <t>Доходы, поступающие в порядке возмещения расходов, понесенных в связи с эксплуатацией имущества муниципальных округов</t>
  </si>
  <si>
    <t>1 13 02064 14 0000 130</t>
  </si>
  <si>
    <t>Налог на имущество физических лиц,     взимаемый по ставкам, применяемым к объектам налогообложения, расположенным в границах муниципальных округов</t>
  </si>
  <si>
    <t>1 06 01020 14 0000 110</t>
  </si>
  <si>
    <t>Прочие неналоговые доходы бюджетов муниципальных округов</t>
  </si>
  <si>
    <t>1 17 05040 14 0000 180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</si>
  <si>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</si>
  <si>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</si>
  <si>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Дотации бюджетам муниципальных округов на поддержку мер по обеспечению сбалансированности бюджетов</t>
  </si>
  <si>
    <t>2 02 15002 14 0000 150</t>
  </si>
  <si>
    <t xml:space="preserve">Субсидии бюджетам муниципальных округов  на организацию бесплатного горячего питания обучающихся, получающих  начальное общее образование в  государственных и муниципальных образовательных  организациях </t>
  </si>
  <si>
    <t>2 02 25304 14 0000 150</t>
  </si>
  <si>
    <t>Прочие субсидии бюджетам муниципальных округов</t>
  </si>
  <si>
    <t>2 02 29999 14 0000 150</t>
  </si>
  <si>
    <t>Из них: субсидии бюджетам муниципальных округов на софинансирование вопросов местного значения</t>
  </si>
  <si>
    <t>Субсидии бюджетам муниципальных округов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</si>
  <si>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бюджетам муниципальных округов на создание условий для обеспечения поселений и жителей городских округов услугами торговли</t>
  </si>
  <si>
    <t>Субвенции бюджетам муниципальных округов  на выполнение передаваемых полномочий субъектов Российской Федерации</t>
  </si>
  <si>
    <t>2 02 30024 14 0000 150</t>
  </si>
  <si>
    <t>Субвенции бюджетам муниципальных округов на осуществление государственных полномочий в сфере охраны труда</t>
  </si>
  <si>
    <t>Субвенции бюджетам муниципальных округов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</si>
  <si>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бюджетам муниципальных округов на осуществление государственных полномочий по формированию торгового реестра</t>
  </si>
  <si>
    <t>Субвенции бюджетам муниципальных округов на осуществление  государственных полномочий по  финансовому обеспечению оплаты стоимости   питания детей в организациях отдыха детей и их оздоровления с дневным пребыванием детей в каникулярное время</t>
  </si>
  <si>
    <t>Субвенции бюджетам муниципальных округов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</si>
  <si>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</si>
  <si>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2 02 30029 14 0000 150</t>
  </si>
  <si>
    <t>Субвенции бюджетам муниципальных округов на  предоставление 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</si>
  <si>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</si>
  <si>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</si>
  <si>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</si>
  <si>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</si>
  <si>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</si>
  <si>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бюджетам муниципальных округов 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</si>
  <si>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2 02 35303 14 0000 150</t>
  </si>
  <si>
    <t>Единая субвенция бюджетам муниципальных округов</t>
  </si>
  <si>
    <t>2 02 39998 14 0000 150</t>
  </si>
  <si>
    <t>Прочие субвенции бюджетам муниципальных округов</t>
  </si>
  <si>
    <t>2 02 39999 14 0000 150</t>
  </si>
  <si>
    <t>Из них: субвенции бюджетам муниципальных округов на реализацию образовательных программ</t>
  </si>
  <si>
    <t>Субвенции бюджетам муниципальных округов на обеспечение предоставления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</si>
  <si>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Прочие межбюджетные трансферты, передаваемые бюджетам муниципальных округов</t>
  </si>
  <si>
    <t>2 02 49999 14 0000 150</t>
  </si>
  <si>
    <t>Иные межбюджетные трансферты  бюджетам  муниципальных округов на развитие территориального общественного самоуправления в Архангельской области</t>
  </si>
  <si>
    <t>Иные межбюджетные трансферты  бюджетам муниципальных округов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</si>
  <si>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2027 год</t>
  </si>
  <si>
    <t>Туристический налог</t>
  </si>
  <si>
    <t>1 03 03000 01 0000 110</t>
  </si>
  <si>
    <t xml:space="preserve">Субвенции бюджетам муниципальных округов на осуществление государственных полномочий по организации и осуществлению деятельности по опеке и попечительству </t>
  </si>
  <si>
    <t>Субсидии бюджетам муниципальных округов на поддержку отрасли культуры (реализация мероприятий по модернизации библиотек в части комплектования книжных фондов муниципальных библиотек)</t>
  </si>
  <si>
    <t>2 02 25519 14 0000 150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</si>
  <si>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</si>
  <si>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</si>
  <si>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</si>
  <si>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2 02 35179 14 0000 150</t>
  </si>
  <si>
    <t xml:space="preserve">                               Приложение № 1</t>
  </si>
  <si>
    <t>Прогнозируемое поступление доходов местного бюджета на 2025 год и на плановый период 2026 и 2027 годов</t>
  </si>
  <si>
    <t xml:space="preserve">                      от 20 декабря 2024 года № 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</si>
</sst>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_р_._-;\-* #,##0.0_р_._-;_-* &quot;-&quot;?_р_._-;_-@_-"/>
    <numFmt numFmtId="165" formatCode="#,##0.0"/>
  </numFmts>
  <fonts count="20" x14ac:knownFonts="1">
    <font>
      <sz val="10"/>
      <name val="Arial Cyr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7"/>
      <name val="Arial Cyr"/>
      <charset val="204"/>
    </font>
    <font>
      <sz val="10"/>
      <color indexed="8"/>
      <name val="Arial Cy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9" fontId="8" fillId="0" borderId="8">
      <alignment horizontal="center" vertical="top" shrinkToFit="1"/>
    </xf>
    <xf numFmtId="0" fontId="9" fillId="0" borderId="8">
      <alignment vertical="top" wrapText="1"/>
    </xf>
    <xf numFmtId="0" fontId="7" fillId="0" borderId="0"/>
    <xf numFmtId="49" fontId="14" fillId="0" borderId="18">
      <alignment horizontal="left" vertical="top" wrapText="1"/>
    </xf>
    <xf numFmtId="49" fontId="15" fillId="0" borderId="8">
      <alignment horizontal="center"/>
    </xf>
  </cellStyleXfs>
  <cellXfs count="131">
    <xf numFmtId="0" fontId="0" fillId="0" borderId="0" xfId="0"/>
    <xf numFmtId="0" fontId="5" fillId="0" borderId="0" xfId="0" applyFont="1" applyFill="1"/>
    <xf numFmtId="0" fontId="1" fillId="0" borderId="1" xfId="0" applyFont="1" applyFill="1" applyBorder="1" applyAlignment="1"/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/>
    </xf>
    <xf numFmtId="0" fontId="5" fillId="2" borderId="0" xfId="0" applyFont="1" applyFill="1"/>
    <xf numFmtId="0" fontId="6" fillId="0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top" wrapText="1"/>
    </xf>
    <xf numFmtId="0" fontId="0" fillId="2" borderId="0" xfId="0" applyFont="1" applyFill="1"/>
    <xf numFmtId="0" fontId="6" fillId="0" borderId="2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wrapText="1"/>
    </xf>
    <xf numFmtId="0" fontId="1" fillId="0" borderId="0" xfId="0" applyFont="1" applyFill="1"/>
    <xf numFmtId="0" fontId="6" fillId="2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 indent="1"/>
    </xf>
    <xf numFmtId="0" fontId="6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left" vertical="top" wrapText="1"/>
    </xf>
    <xf numFmtId="0" fontId="11" fillId="2" borderId="0" xfId="0" applyFont="1" applyFill="1"/>
    <xf numFmtId="0" fontId="10" fillId="2" borderId="1" xfId="0" applyFont="1" applyFill="1" applyBorder="1" applyAlignment="1">
      <alignment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6" fillId="0" borderId="10" xfId="0" applyFont="1" applyBorder="1" applyAlignment="1">
      <alignment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19" xfId="4" applyNumberFormat="1" applyFont="1" applyBorder="1" applyProtection="1">
      <alignment horizontal="lef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4" fontId="0" fillId="2" borderId="11" xfId="0" applyNumberFormat="1" applyFont="1" applyFill="1" applyBorder="1" applyAlignment="1">
      <alignment horizontal="center" vertical="center"/>
    </xf>
    <xf numFmtId="49" fontId="0" fillId="0" borderId="20" xfId="4" applyNumberFormat="1" applyFont="1" applyBorder="1" applyProtection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6" fillId="0" borderId="21" xfId="1" applyNumberFormat="1" applyFont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4" fontId="0" fillId="0" borderId="1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top" wrapText="1"/>
    </xf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7" fillId="2" borderId="0" xfId="0" applyFont="1" applyFill="1"/>
    <xf numFmtId="0" fontId="17" fillId="2" borderId="0" xfId="0" applyFont="1" applyFill="1" applyAlignment="1">
      <alignment vertical="center"/>
    </xf>
    <xf numFmtId="0" fontId="17" fillId="2" borderId="0" xfId="0" applyFont="1" applyFill="1" applyAlignment="1"/>
    <xf numFmtId="4" fontId="0" fillId="0" borderId="23" xfId="0" applyNumberFormat="1" applyFont="1" applyFill="1" applyBorder="1" applyAlignment="1">
      <alignment horizontal="center" vertical="center"/>
    </xf>
    <xf numFmtId="4" fontId="6" fillId="2" borderId="23" xfId="0" applyNumberFormat="1" applyFont="1" applyFill="1" applyBorder="1" applyAlignment="1">
      <alignment horizontal="center" vertical="center"/>
    </xf>
    <xf numFmtId="4" fontId="10" fillId="2" borderId="22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/>
    <xf numFmtId="49" fontId="3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6" fillId="0" borderId="11" xfId="5" applyNumberFormat="1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top"/>
    </xf>
    <xf numFmtId="164" fontId="6" fillId="2" borderId="26" xfId="0" applyNumberFormat="1" applyFont="1" applyFill="1" applyBorder="1" applyAlignment="1">
      <alignment horizontal="center" vertical="top"/>
    </xf>
    <xf numFmtId="164" fontId="6" fillId="2" borderId="26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25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/>
    <xf numFmtId="4" fontId="12" fillId="0" borderId="11" xfId="0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/>
    </xf>
    <xf numFmtId="4" fontId="6" fillId="0" borderId="11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4" fontId="0" fillId="2" borderId="11" xfId="0" applyNumberFormat="1" applyFont="1" applyFill="1" applyBorder="1"/>
    <xf numFmtId="4" fontId="0" fillId="2" borderId="27" xfId="0" applyNumberFormat="1" applyFont="1" applyFill="1" applyBorder="1" applyAlignment="1">
      <alignment horizontal="center" vertical="center"/>
    </xf>
    <xf numFmtId="4" fontId="10" fillId="2" borderId="12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/>
    <xf numFmtId="4" fontId="12" fillId="0" borderId="23" xfId="0" applyNumberFormat="1" applyFont="1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horizontal="center"/>
    </xf>
    <xf numFmtId="4" fontId="10" fillId="0" borderId="23" xfId="0" applyNumberFormat="1" applyFont="1" applyFill="1" applyBorder="1" applyAlignment="1">
      <alignment horizontal="center" vertical="center"/>
    </xf>
    <xf numFmtId="4" fontId="1" fillId="2" borderId="23" xfId="0" applyNumberFormat="1" applyFont="1" applyFill="1" applyBorder="1" applyAlignment="1">
      <alignment horizontal="center"/>
    </xf>
    <xf numFmtId="4" fontId="6" fillId="0" borderId="23" xfId="0" applyNumberFormat="1" applyFont="1" applyFill="1" applyBorder="1" applyAlignment="1">
      <alignment horizontal="center" vertical="center"/>
    </xf>
    <xf numFmtId="4" fontId="0" fillId="2" borderId="23" xfId="0" applyNumberFormat="1" applyFont="1" applyFill="1" applyBorder="1" applyAlignment="1">
      <alignment horizontal="center" vertical="center"/>
    </xf>
    <xf numFmtId="4" fontId="1" fillId="2" borderId="23" xfId="0" applyNumberFormat="1" applyFont="1" applyFill="1" applyBorder="1" applyAlignment="1">
      <alignment horizontal="center" vertical="center"/>
    </xf>
    <xf numFmtId="4" fontId="0" fillId="2" borderId="23" xfId="0" applyNumberFormat="1" applyFont="1" applyFill="1" applyBorder="1"/>
    <xf numFmtId="4" fontId="0" fillId="2" borderId="29" xfId="0" applyNumberFormat="1" applyFont="1" applyFill="1" applyBorder="1" applyAlignment="1">
      <alignment horizontal="center" vertical="center"/>
    </xf>
    <xf numFmtId="4" fontId="10" fillId="2" borderId="14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/>
    <xf numFmtId="4" fontId="0" fillId="2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0" fontId="19" fillId="2" borderId="0" xfId="0" applyFont="1" applyFill="1" applyAlignment="1">
      <alignment vertical="center"/>
    </xf>
    <xf numFmtId="0" fontId="19" fillId="2" borderId="0" xfId="0" applyFont="1" applyFill="1" applyAlignment="1"/>
    <xf numFmtId="0" fontId="0" fillId="0" borderId="12" xfId="0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</cellXfs>
  <cellStyles count="6">
    <cellStyle name="xl31" xfId="1"/>
    <cellStyle name="xl38" xfId="4"/>
    <cellStyle name="xl40" xfId="2"/>
    <cellStyle name="xl43" xfId="5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view="pageBreakPreview" zoomScale="75" zoomScaleNormal="75" zoomScaleSheetLayoutView="7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6" sqref="M6"/>
    </sheetView>
  </sheetViews>
  <sheetFormatPr defaultRowHeight="12.75" x14ac:dyDescent="0.2"/>
  <cols>
    <col min="1" max="1" width="39.140625" style="1" customWidth="1"/>
    <col min="2" max="2" width="25.42578125" style="1" customWidth="1"/>
    <col min="3" max="3" width="21.85546875" style="1" customWidth="1"/>
    <col min="4" max="4" width="19.140625" style="1" customWidth="1"/>
    <col min="5" max="5" width="19.42578125" style="1" customWidth="1"/>
    <col min="6" max="16384" width="9.140625" style="1"/>
  </cols>
  <sheetData>
    <row r="1" spans="1:5" ht="18.75" x14ac:dyDescent="0.2">
      <c r="A1" s="56"/>
      <c r="B1" s="57"/>
      <c r="C1" s="121" t="s">
        <v>181</v>
      </c>
      <c r="D1" s="121"/>
      <c r="E1" s="57"/>
    </row>
    <row r="2" spans="1:5" ht="24" customHeight="1" x14ac:dyDescent="0.2">
      <c r="A2" s="56"/>
      <c r="B2" s="57"/>
      <c r="C2" s="121" t="s">
        <v>97</v>
      </c>
      <c r="D2" s="121"/>
      <c r="E2" s="57"/>
    </row>
    <row r="3" spans="1:5" ht="30" customHeight="1" x14ac:dyDescent="0.3">
      <c r="A3" s="56"/>
      <c r="B3" s="58"/>
      <c r="C3" s="122" t="s">
        <v>183</v>
      </c>
      <c r="D3" s="122"/>
      <c r="E3" s="58"/>
    </row>
    <row r="4" spans="1:5" x14ac:dyDescent="0.2">
      <c r="A4" s="56"/>
      <c r="B4" s="57"/>
      <c r="C4" s="57"/>
      <c r="D4" s="57"/>
      <c r="E4" s="57"/>
    </row>
    <row r="5" spans="1:5" x14ac:dyDescent="0.2">
      <c r="A5" s="56"/>
      <c r="B5" s="57"/>
      <c r="C5" s="57"/>
      <c r="D5" s="57"/>
      <c r="E5" s="57"/>
    </row>
    <row r="6" spans="1:5" ht="49.5" customHeight="1" x14ac:dyDescent="0.2">
      <c r="A6" s="130" t="s">
        <v>182</v>
      </c>
      <c r="B6" s="130"/>
      <c r="C6" s="130"/>
      <c r="D6" s="130"/>
      <c r="E6" s="130"/>
    </row>
    <row r="7" spans="1:5" ht="17.25" customHeight="1" x14ac:dyDescent="0.2">
      <c r="A7" s="53"/>
      <c r="B7" s="54"/>
      <c r="C7" s="54"/>
      <c r="D7" s="54"/>
      <c r="E7" s="55"/>
    </row>
    <row r="8" spans="1:5" ht="33.75" customHeight="1" x14ac:dyDescent="0.2">
      <c r="A8" s="126" t="s">
        <v>24</v>
      </c>
      <c r="B8" s="128" t="s">
        <v>25</v>
      </c>
      <c r="C8" s="123" t="s">
        <v>105</v>
      </c>
      <c r="D8" s="124"/>
      <c r="E8" s="125"/>
    </row>
    <row r="9" spans="1:5" ht="27.75" customHeight="1" x14ac:dyDescent="0.2">
      <c r="A9" s="127"/>
      <c r="B9" s="129"/>
      <c r="C9" s="41" t="s">
        <v>109</v>
      </c>
      <c r="D9" s="35" t="s">
        <v>117</v>
      </c>
      <c r="E9" s="36" t="s">
        <v>171</v>
      </c>
    </row>
    <row r="10" spans="1:5" ht="16.5" customHeight="1" x14ac:dyDescent="0.2">
      <c r="A10" s="37">
        <v>1</v>
      </c>
      <c r="B10" s="62">
        <v>2</v>
      </c>
      <c r="C10" s="40">
        <v>3</v>
      </c>
      <c r="D10" s="108">
        <v>4</v>
      </c>
      <c r="E10" s="96">
        <v>5</v>
      </c>
    </row>
    <row r="11" spans="1:5" x14ac:dyDescent="0.2">
      <c r="A11" s="2"/>
      <c r="B11" s="63"/>
      <c r="C11" s="85"/>
      <c r="D11" s="2"/>
      <c r="E11" s="97"/>
    </row>
    <row r="12" spans="1:5" ht="30.75" customHeight="1" x14ac:dyDescent="0.2">
      <c r="A12" s="3" t="s">
        <v>30</v>
      </c>
      <c r="B12" s="64" t="s">
        <v>11</v>
      </c>
      <c r="C12" s="86">
        <f>C14+C17+C21+C26+C31+C36+C41+C44+C47+C51+C56</f>
        <v>341136035.23000002</v>
      </c>
      <c r="D12" s="109">
        <f t="shared" ref="D12:E12" si="0">D14+D17+D21+D26+D31+D36+D41+D44+D47+D51+D56</f>
        <v>365377526.44999999</v>
      </c>
      <c r="E12" s="98">
        <f t="shared" si="0"/>
        <v>395407740.00999999</v>
      </c>
    </row>
    <row r="13" spans="1:5" x14ac:dyDescent="0.2">
      <c r="A13" s="3"/>
      <c r="B13" s="64"/>
      <c r="C13" s="87"/>
      <c r="D13" s="110"/>
      <c r="E13" s="99"/>
    </row>
    <row r="14" spans="1:5" ht="22.5" customHeight="1" x14ac:dyDescent="0.2">
      <c r="A14" s="4" t="s">
        <v>8</v>
      </c>
      <c r="B14" s="65" t="s">
        <v>12</v>
      </c>
      <c r="C14" s="51">
        <f>C15</f>
        <v>241645075</v>
      </c>
      <c r="D14" s="111">
        <f>D15</f>
        <v>261871586</v>
      </c>
      <c r="E14" s="59">
        <f>E15</f>
        <v>280255359</v>
      </c>
    </row>
    <row r="15" spans="1:5" ht="28.5" customHeight="1" x14ac:dyDescent="0.2">
      <c r="A15" s="6" t="s">
        <v>0</v>
      </c>
      <c r="B15" s="65" t="s">
        <v>13</v>
      </c>
      <c r="C15" s="51">
        <v>241645075</v>
      </c>
      <c r="D15" s="111">
        <v>261871586</v>
      </c>
      <c r="E15" s="59">
        <v>280255359</v>
      </c>
    </row>
    <row r="16" spans="1:5" ht="13.15" customHeight="1" x14ac:dyDescent="0.2">
      <c r="A16" s="5"/>
      <c r="B16" s="65"/>
      <c r="C16" s="87"/>
      <c r="D16" s="110"/>
      <c r="E16" s="99"/>
    </row>
    <row r="17" spans="1:5" ht="53.25" customHeight="1" x14ac:dyDescent="0.2">
      <c r="A17" s="6" t="s">
        <v>3</v>
      </c>
      <c r="B17" s="65" t="s">
        <v>14</v>
      </c>
      <c r="C17" s="51">
        <f>C18+C19</f>
        <v>29706851.23</v>
      </c>
      <c r="D17" s="111">
        <f t="shared" ref="D17:E17" si="1">D18+D19</f>
        <v>31593339.449999999</v>
      </c>
      <c r="E17" s="59">
        <f t="shared" si="1"/>
        <v>41993975.009999998</v>
      </c>
    </row>
    <row r="18" spans="1:5" ht="49.5" customHeight="1" x14ac:dyDescent="0.2">
      <c r="A18" s="6" t="s">
        <v>4</v>
      </c>
      <c r="B18" s="65" t="s">
        <v>15</v>
      </c>
      <c r="C18" s="51">
        <v>28706851.23</v>
      </c>
      <c r="D18" s="111">
        <v>29593339.449999999</v>
      </c>
      <c r="E18" s="59">
        <v>38993975.009999998</v>
      </c>
    </row>
    <row r="19" spans="1:5" ht="25.5" customHeight="1" x14ac:dyDescent="0.2">
      <c r="A19" s="6" t="s">
        <v>172</v>
      </c>
      <c r="B19" s="65" t="s">
        <v>173</v>
      </c>
      <c r="C19" s="51">
        <v>1000000</v>
      </c>
      <c r="D19" s="111">
        <v>2000000</v>
      </c>
      <c r="E19" s="59">
        <v>3000000</v>
      </c>
    </row>
    <row r="20" spans="1:5" ht="13.5" customHeight="1" x14ac:dyDescent="0.2">
      <c r="A20" s="5"/>
      <c r="B20" s="65"/>
      <c r="C20" s="87"/>
      <c r="D20" s="110"/>
      <c r="E20" s="99"/>
    </row>
    <row r="21" spans="1:5" ht="22.5" customHeight="1" x14ac:dyDescent="0.2">
      <c r="A21" s="6" t="s">
        <v>1</v>
      </c>
      <c r="B21" s="65" t="s">
        <v>16</v>
      </c>
      <c r="C21" s="51">
        <f>SUM(C22:C24)</f>
        <v>18236000</v>
      </c>
      <c r="D21" s="111">
        <f t="shared" ref="D21:E21" si="2">SUM(D22:D24)</f>
        <v>18502195</v>
      </c>
      <c r="E21" s="59">
        <f t="shared" si="2"/>
        <v>19754571</v>
      </c>
    </row>
    <row r="22" spans="1:5" ht="40.5" customHeight="1" x14ac:dyDescent="0.2">
      <c r="A22" s="6" t="s">
        <v>92</v>
      </c>
      <c r="B22" s="65" t="s">
        <v>93</v>
      </c>
      <c r="C22" s="51">
        <v>13275000</v>
      </c>
      <c r="D22" s="111">
        <v>14929800</v>
      </c>
      <c r="E22" s="59">
        <v>15944850</v>
      </c>
    </row>
    <row r="23" spans="1:5" ht="24" customHeight="1" x14ac:dyDescent="0.2">
      <c r="A23" s="6" t="s">
        <v>42</v>
      </c>
      <c r="B23" s="65" t="s">
        <v>43</v>
      </c>
      <c r="C23" s="51">
        <v>32000</v>
      </c>
      <c r="D23" s="111">
        <v>33395</v>
      </c>
      <c r="E23" s="59">
        <v>34721</v>
      </c>
    </row>
    <row r="24" spans="1:5" ht="44.25" customHeight="1" x14ac:dyDescent="0.2">
      <c r="A24" s="6" t="s">
        <v>44</v>
      </c>
      <c r="B24" s="65" t="s">
        <v>116</v>
      </c>
      <c r="C24" s="51">
        <v>4929000</v>
      </c>
      <c r="D24" s="111">
        <v>3539000</v>
      </c>
      <c r="E24" s="59">
        <v>3775000</v>
      </c>
    </row>
    <row r="25" spans="1:5" ht="12" customHeight="1" x14ac:dyDescent="0.2">
      <c r="A25" s="5"/>
      <c r="B25" s="65"/>
      <c r="C25" s="51"/>
      <c r="D25" s="111"/>
      <c r="E25" s="59"/>
    </row>
    <row r="26" spans="1:5" ht="23.25" customHeight="1" x14ac:dyDescent="0.2">
      <c r="A26" s="4" t="s">
        <v>113</v>
      </c>
      <c r="B26" s="65" t="s">
        <v>114</v>
      </c>
      <c r="C26" s="51">
        <f>C27+C28+C29</f>
        <v>27508257</v>
      </c>
      <c r="D26" s="111">
        <f t="shared" ref="D26:E26" si="3">D27+D28+D29</f>
        <v>31208774</v>
      </c>
      <c r="E26" s="59">
        <f t="shared" si="3"/>
        <v>31233883</v>
      </c>
    </row>
    <row r="27" spans="1:5" ht="72" customHeight="1" x14ac:dyDescent="0.2">
      <c r="A27" s="6" t="s">
        <v>129</v>
      </c>
      <c r="B27" s="66" t="s">
        <v>130</v>
      </c>
      <c r="C27" s="51">
        <v>5123000</v>
      </c>
      <c r="D27" s="111">
        <v>5169000</v>
      </c>
      <c r="E27" s="59">
        <v>5216000</v>
      </c>
    </row>
    <row r="28" spans="1:5" ht="27.75" customHeight="1" x14ac:dyDescent="0.2">
      <c r="A28" s="6" t="s">
        <v>110</v>
      </c>
      <c r="B28" s="65" t="s">
        <v>115</v>
      </c>
      <c r="C28" s="51">
        <v>18236257</v>
      </c>
      <c r="D28" s="111">
        <v>21890774</v>
      </c>
      <c r="E28" s="59">
        <v>21868883</v>
      </c>
    </row>
    <row r="29" spans="1:5" ht="27.75" customHeight="1" x14ac:dyDescent="0.2">
      <c r="A29" s="6" t="s">
        <v>121</v>
      </c>
      <c r="B29" s="67" t="s">
        <v>122</v>
      </c>
      <c r="C29" s="51">
        <v>4149000</v>
      </c>
      <c r="D29" s="111">
        <v>4149000</v>
      </c>
      <c r="E29" s="59">
        <v>4149000</v>
      </c>
    </row>
    <row r="30" spans="1:5" ht="9" customHeight="1" x14ac:dyDescent="0.2">
      <c r="A30" s="5"/>
      <c r="B30" s="68"/>
      <c r="C30" s="87"/>
      <c r="D30" s="110"/>
      <c r="E30" s="99"/>
    </row>
    <row r="31" spans="1:5" ht="24.75" customHeight="1" x14ac:dyDescent="0.2">
      <c r="A31" s="6" t="s">
        <v>28</v>
      </c>
      <c r="B31" s="65" t="s">
        <v>17</v>
      </c>
      <c r="C31" s="51">
        <f>C32+C33+C34</f>
        <v>5502000</v>
      </c>
      <c r="D31" s="111">
        <f t="shared" ref="D31:E31" si="4">D32+D33+D34</f>
        <v>5505000</v>
      </c>
      <c r="E31" s="59">
        <f t="shared" si="4"/>
        <v>5508000</v>
      </c>
    </row>
    <row r="32" spans="1:5" ht="45.75" customHeight="1" x14ac:dyDescent="0.2">
      <c r="A32" s="6" t="s">
        <v>45</v>
      </c>
      <c r="B32" s="69" t="s">
        <v>46</v>
      </c>
      <c r="C32" s="51">
        <v>4950000</v>
      </c>
      <c r="D32" s="111">
        <v>4950000</v>
      </c>
      <c r="E32" s="59">
        <v>4950000</v>
      </c>
    </row>
    <row r="33" spans="1:5" ht="97.5" customHeight="1" x14ac:dyDescent="0.2">
      <c r="A33" s="49" t="s">
        <v>125</v>
      </c>
      <c r="B33" s="70" t="s">
        <v>126</v>
      </c>
      <c r="C33" s="51">
        <v>82000</v>
      </c>
      <c r="D33" s="111">
        <v>85000</v>
      </c>
      <c r="E33" s="59">
        <v>88000</v>
      </c>
    </row>
    <row r="34" spans="1:5" ht="52.5" customHeight="1" x14ac:dyDescent="0.2">
      <c r="A34" s="6" t="s">
        <v>7</v>
      </c>
      <c r="B34" s="68" t="s">
        <v>18</v>
      </c>
      <c r="C34" s="51">
        <v>470000</v>
      </c>
      <c r="D34" s="111">
        <v>470000</v>
      </c>
      <c r="E34" s="59">
        <v>470000</v>
      </c>
    </row>
    <row r="35" spans="1:5" ht="12" customHeight="1" x14ac:dyDescent="0.2">
      <c r="A35" s="5"/>
      <c r="B35" s="65"/>
      <c r="C35" s="87"/>
      <c r="D35" s="110"/>
      <c r="E35" s="99"/>
    </row>
    <row r="36" spans="1:5" ht="54.75" customHeight="1" x14ac:dyDescent="0.2">
      <c r="A36" s="4" t="s">
        <v>47</v>
      </c>
      <c r="B36" s="65" t="s">
        <v>48</v>
      </c>
      <c r="C36" s="51">
        <f>C37+C38+C39</f>
        <v>13887000</v>
      </c>
      <c r="D36" s="111">
        <f>D37+D38+D39</f>
        <v>13887000</v>
      </c>
      <c r="E36" s="59">
        <f>E37+E38+E39</f>
        <v>13887000</v>
      </c>
    </row>
    <row r="37" spans="1:5" ht="117" customHeight="1" x14ac:dyDescent="0.2">
      <c r="A37" s="6" t="s">
        <v>49</v>
      </c>
      <c r="B37" s="65" t="s">
        <v>50</v>
      </c>
      <c r="C37" s="51">
        <v>5887000</v>
      </c>
      <c r="D37" s="111">
        <v>5887000</v>
      </c>
      <c r="E37" s="59">
        <v>5887000</v>
      </c>
    </row>
    <row r="38" spans="1:5" ht="31.5" hidden="1" customHeight="1" x14ac:dyDescent="0.2">
      <c r="A38" s="6" t="s">
        <v>51</v>
      </c>
      <c r="B38" s="65" t="s">
        <v>52</v>
      </c>
      <c r="C38" s="51">
        <v>0</v>
      </c>
      <c r="D38" s="111">
        <v>0</v>
      </c>
      <c r="E38" s="59">
        <v>0</v>
      </c>
    </row>
    <row r="39" spans="1:5" ht="114.75" customHeight="1" x14ac:dyDescent="0.2">
      <c r="A39" s="6" t="s">
        <v>53</v>
      </c>
      <c r="B39" s="65" t="s">
        <v>54</v>
      </c>
      <c r="C39" s="51">
        <v>8000000</v>
      </c>
      <c r="D39" s="111">
        <v>8000000</v>
      </c>
      <c r="E39" s="59">
        <v>8000000</v>
      </c>
    </row>
    <row r="40" spans="1:5" ht="15.75" customHeight="1" x14ac:dyDescent="0.2">
      <c r="A40" s="5"/>
      <c r="B40" s="65"/>
      <c r="C40" s="87"/>
      <c r="D40" s="110"/>
      <c r="E40" s="99"/>
    </row>
    <row r="41" spans="1:5" ht="32.25" customHeight="1" x14ac:dyDescent="0.2">
      <c r="A41" s="6" t="s">
        <v>9</v>
      </c>
      <c r="B41" s="65" t="s">
        <v>19</v>
      </c>
      <c r="C41" s="51">
        <f>C42</f>
        <v>1395900</v>
      </c>
      <c r="D41" s="111">
        <f>D42</f>
        <v>754680</v>
      </c>
      <c r="E41" s="59">
        <f>E42</f>
        <v>720000</v>
      </c>
    </row>
    <row r="42" spans="1:5" ht="32.25" customHeight="1" x14ac:dyDescent="0.2">
      <c r="A42" s="6" t="s">
        <v>2</v>
      </c>
      <c r="B42" s="65" t="s">
        <v>20</v>
      </c>
      <c r="C42" s="51">
        <v>1395900</v>
      </c>
      <c r="D42" s="111">
        <v>754680</v>
      </c>
      <c r="E42" s="59">
        <v>720000</v>
      </c>
    </row>
    <row r="43" spans="1:5" ht="15.75" customHeight="1" x14ac:dyDescent="0.2">
      <c r="A43" s="5"/>
      <c r="B43" s="65"/>
      <c r="C43" s="51"/>
      <c r="D43" s="111"/>
      <c r="E43" s="59"/>
    </row>
    <row r="44" spans="1:5" ht="39" customHeight="1" x14ac:dyDescent="0.2">
      <c r="A44" s="21" t="s">
        <v>80</v>
      </c>
      <c r="B44" s="65" t="s">
        <v>81</v>
      </c>
      <c r="C44" s="51">
        <f>C45</f>
        <v>127000</v>
      </c>
      <c r="D44" s="111">
        <f>D45</f>
        <v>127000</v>
      </c>
      <c r="E44" s="59">
        <f>E45</f>
        <v>127000</v>
      </c>
    </row>
    <row r="45" spans="1:5" s="23" customFormat="1" ht="58.5" customHeight="1" x14ac:dyDescent="0.2">
      <c r="A45" s="6" t="s">
        <v>127</v>
      </c>
      <c r="B45" s="65" t="s">
        <v>128</v>
      </c>
      <c r="C45" s="51">
        <v>127000</v>
      </c>
      <c r="D45" s="111">
        <v>127000</v>
      </c>
      <c r="E45" s="59">
        <v>127000</v>
      </c>
    </row>
    <row r="46" spans="1:5" ht="15.75" customHeight="1" x14ac:dyDescent="0.2">
      <c r="A46" s="5"/>
      <c r="B46" s="65"/>
      <c r="C46" s="51"/>
      <c r="D46" s="111"/>
      <c r="E46" s="59"/>
    </row>
    <row r="47" spans="1:5" ht="45.75" customHeight="1" x14ac:dyDescent="0.2">
      <c r="A47" s="48" t="s">
        <v>10</v>
      </c>
      <c r="B47" s="65" t="s">
        <v>21</v>
      </c>
      <c r="C47" s="51">
        <f>C48+C49</f>
        <v>1500000</v>
      </c>
      <c r="D47" s="111">
        <f>D48+D49</f>
        <v>300000</v>
      </c>
      <c r="E47" s="59">
        <f>E48+E49</f>
        <v>300000</v>
      </c>
    </row>
    <row r="48" spans="1:5" ht="105" customHeight="1" x14ac:dyDescent="0.2">
      <c r="A48" s="26" t="s">
        <v>37</v>
      </c>
      <c r="B48" s="65" t="s">
        <v>38</v>
      </c>
      <c r="C48" s="51">
        <v>1200000</v>
      </c>
      <c r="D48" s="111">
        <v>0</v>
      </c>
      <c r="E48" s="59">
        <v>0</v>
      </c>
    </row>
    <row r="49" spans="1:5" ht="54.75" customHeight="1" x14ac:dyDescent="0.2">
      <c r="A49" s="26" t="s">
        <v>36</v>
      </c>
      <c r="B49" s="65" t="s">
        <v>27</v>
      </c>
      <c r="C49" s="51">
        <v>300000</v>
      </c>
      <c r="D49" s="111">
        <v>300000</v>
      </c>
      <c r="E49" s="59">
        <v>300000</v>
      </c>
    </row>
    <row r="50" spans="1:5" ht="13.5" customHeight="1" x14ac:dyDescent="0.2">
      <c r="A50" s="5"/>
      <c r="B50" s="65"/>
      <c r="C50" s="51"/>
      <c r="D50" s="111"/>
      <c r="E50" s="59"/>
    </row>
    <row r="51" spans="1:5" ht="33.75" customHeight="1" x14ac:dyDescent="0.2">
      <c r="A51" s="6" t="s">
        <v>5</v>
      </c>
      <c r="B51" s="65" t="s">
        <v>22</v>
      </c>
      <c r="C51" s="51">
        <f>C52+C53+C54</f>
        <v>1562952</v>
      </c>
      <c r="D51" s="111">
        <f t="shared" ref="D51:E51" si="5">D52+D53+D54</f>
        <v>1562952</v>
      </c>
      <c r="E51" s="59">
        <f t="shared" si="5"/>
        <v>1562952</v>
      </c>
    </row>
    <row r="52" spans="1:5" ht="42" customHeight="1" x14ac:dyDescent="0.2">
      <c r="A52" s="48" t="s">
        <v>60</v>
      </c>
      <c r="B52" s="65" t="s">
        <v>106</v>
      </c>
      <c r="C52" s="51">
        <v>631560</v>
      </c>
      <c r="D52" s="111">
        <v>631560</v>
      </c>
      <c r="E52" s="59">
        <v>631560</v>
      </c>
    </row>
    <row r="53" spans="1:5" ht="58.5" hidden="1" customHeight="1" x14ac:dyDescent="0.2">
      <c r="A53" s="48" t="s">
        <v>123</v>
      </c>
      <c r="B53" s="65" t="s">
        <v>124</v>
      </c>
      <c r="C53" s="51">
        <v>0</v>
      </c>
      <c r="D53" s="111">
        <v>0</v>
      </c>
      <c r="E53" s="59">
        <v>0</v>
      </c>
    </row>
    <row r="54" spans="1:5" ht="32.25" customHeight="1" x14ac:dyDescent="0.2">
      <c r="A54" s="48" t="s">
        <v>103</v>
      </c>
      <c r="B54" s="71" t="s">
        <v>104</v>
      </c>
      <c r="C54" s="51">
        <v>931392</v>
      </c>
      <c r="D54" s="111">
        <v>931392</v>
      </c>
      <c r="E54" s="59">
        <v>931392</v>
      </c>
    </row>
    <row r="55" spans="1:5" ht="15" customHeight="1" x14ac:dyDescent="0.2">
      <c r="A55" s="26"/>
      <c r="B55" s="71"/>
      <c r="C55" s="51"/>
      <c r="D55" s="111"/>
      <c r="E55" s="59"/>
    </row>
    <row r="56" spans="1:5" ht="24" customHeight="1" x14ac:dyDescent="0.2">
      <c r="A56" s="6" t="s">
        <v>94</v>
      </c>
      <c r="B56" s="65" t="s">
        <v>95</v>
      </c>
      <c r="C56" s="51">
        <f>C57</f>
        <v>65000</v>
      </c>
      <c r="D56" s="111">
        <f>D57</f>
        <v>65000</v>
      </c>
      <c r="E56" s="59">
        <f>E57</f>
        <v>65000</v>
      </c>
    </row>
    <row r="57" spans="1:5" ht="34.5" customHeight="1" x14ac:dyDescent="0.2">
      <c r="A57" s="6" t="s">
        <v>131</v>
      </c>
      <c r="B57" s="65" t="s">
        <v>132</v>
      </c>
      <c r="C57" s="51">
        <v>65000</v>
      </c>
      <c r="D57" s="111">
        <v>65000</v>
      </c>
      <c r="E57" s="59">
        <v>65000</v>
      </c>
    </row>
    <row r="58" spans="1:5" ht="15.75" customHeight="1" x14ac:dyDescent="0.2">
      <c r="A58" s="26"/>
      <c r="B58" s="71"/>
      <c r="C58" s="51"/>
      <c r="D58" s="111"/>
      <c r="E58" s="59"/>
    </row>
    <row r="59" spans="1:5" ht="30.75" customHeight="1" x14ac:dyDescent="0.2">
      <c r="A59" s="11" t="s">
        <v>6</v>
      </c>
      <c r="B59" s="72" t="s">
        <v>23</v>
      </c>
      <c r="C59" s="88">
        <f>C61+C125+C127+C130</f>
        <v>1521593483.1600001</v>
      </c>
      <c r="D59" s="112">
        <f>D61+D125+D127+D130</f>
        <v>1588226204.3499999</v>
      </c>
      <c r="E59" s="100">
        <f>E61+E125+E127+E130</f>
        <v>1599594076.48</v>
      </c>
    </row>
    <row r="60" spans="1:5" ht="11.45" customHeight="1" x14ac:dyDescent="0.2">
      <c r="A60" s="8"/>
      <c r="B60" s="73"/>
      <c r="C60" s="89"/>
      <c r="D60" s="113"/>
      <c r="E60" s="101"/>
    </row>
    <row r="61" spans="1:5" ht="54.75" customHeight="1" x14ac:dyDescent="0.2">
      <c r="A61" s="50" t="s">
        <v>31</v>
      </c>
      <c r="B61" s="73" t="s">
        <v>29</v>
      </c>
      <c r="C61" s="90">
        <f>C62+C66+C99+C119</f>
        <v>1521593483.1600001</v>
      </c>
      <c r="D61" s="114">
        <f>D62+D66+D99+D119</f>
        <v>1588226204.3499999</v>
      </c>
      <c r="E61" s="102">
        <f>E62+E66+E99+E119</f>
        <v>1599594076.48</v>
      </c>
    </row>
    <row r="62" spans="1:5" ht="36" customHeight="1" x14ac:dyDescent="0.2">
      <c r="A62" s="47" t="s">
        <v>34</v>
      </c>
      <c r="B62" s="73" t="s">
        <v>40</v>
      </c>
      <c r="C62" s="90">
        <f t="shared" ref="C62:E62" si="6">SUM(C63:C64)</f>
        <v>652072371.88999999</v>
      </c>
      <c r="D62" s="114">
        <f t="shared" ref="D62" si="7">SUM(D63:D64)</f>
        <v>692860523.92000008</v>
      </c>
      <c r="E62" s="102">
        <f t="shared" si="6"/>
        <v>690607370</v>
      </c>
    </row>
    <row r="63" spans="1:5" s="30" customFormat="1" ht="59.25" customHeight="1" x14ac:dyDescent="0.2">
      <c r="A63" s="10" t="s">
        <v>133</v>
      </c>
      <c r="B63" s="74" t="s">
        <v>134</v>
      </c>
      <c r="C63" s="45">
        <v>142625132.88999999</v>
      </c>
      <c r="D63" s="115">
        <v>120193304.06</v>
      </c>
      <c r="E63" s="103">
        <v>121844728.75</v>
      </c>
    </row>
    <row r="64" spans="1:5" s="7" customFormat="1" ht="54" customHeight="1" x14ac:dyDescent="0.2">
      <c r="A64" s="52" t="s">
        <v>135</v>
      </c>
      <c r="B64" s="74" t="s">
        <v>136</v>
      </c>
      <c r="C64" s="45">
        <v>509447239</v>
      </c>
      <c r="D64" s="115">
        <v>572667219.86000001</v>
      </c>
      <c r="E64" s="103">
        <v>568762641.25</v>
      </c>
    </row>
    <row r="65" spans="1:5" s="7" customFormat="1" ht="12" customHeight="1" x14ac:dyDescent="0.2">
      <c r="A65" s="24"/>
      <c r="B65" s="74"/>
      <c r="C65" s="89"/>
      <c r="D65" s="113"/>
      <c r="E65" s="101"/>
    </row>
    <row r="66" spans="1:5" s="7" customFormat="1" ht="39.75" customHeight="1" x14ac:dyDescent="0.2">
      <c r="A66" s="10" t="s">
        <v>33</v>
      </c>
      <c r="B66" s="74" t="s">
        <v>41</v>
      </c>
      <c r="C66" s="91">
        <f>C67+C68+C69+C70+C71+C72+C73+C74+C75</f>
        <v>42906102.299999997</v>
      </c>
      <c r="D66" s="116">
        <f t="shared" ref="D66:E66" si="8">D67+D68+D69+D70+D71+D72+D73+D74+D75</f>
        <v>38708516.560000002</v>
      </c>
      <c r="E66" s="60">
        <f t="shared" si="8"/>
        <v>10116411</v>
      </c>
    </row>
    <row r="67" spans="1:5" s="30" customFormat="1" ht="93.75" customHeight="1" x14ac:dyDescent="0.2">
      <c r="A67" s="19" t="s">
        <v>137</v>
      </c>
      <c r="B67" s="73" t="s">
        <v>138</v>
      </c>
      <c r="C67" s="45">
        <v>11255725.27</v>
      </c>
      <c r="D67" s="115">
        <v>10210756.75</v>
      </c>
      <c r="E67" s="103">
        <v>10116411</v>
      </c>
    </row>
    <row r="68" spans="1:5" s="30" customFormat="1" ht="77.25" hidden="1" customHeight="1" x14ac:dyDescent="0.2">
      <c r="A68" s="34" t="s">
        <v>99</v>
      </c>
      <c r="B68" s="75" t="s">
        <v>98</v>
      </c>
      <c r="C68" s="45">
        <v>0</v>
      </c>
      <c r="D68" s="115">
        <v>0</v>
      </c>
      <c r="E68" s="103">
        <v>0</v>
      </c>
    </row>
    <row r="69" spans="1:5" s="15" customFormat="1" ht="44.25" hidden="1" customHeight="1" x14ac:dyDescent="0.2">
      <c r="A69" s="16" t="s">
        <v>69</v>
      </c>
      <c r="B69" s="73" t="s">
        <v>70</v>
      </c>
      <c r="C69" s="92">
        <v>0</v>
      </c>
      <c r="D69" s="117">
        <v>0</v>
      </c>
      <c r="E69" s="104">
        <v>0</v>
      </c>
    </row>
    <row r="70" spans="1:5" s="15" customFormat="1" ht="42" hidden="1" customHeight="1" x14ac:dyDescent="0.2">
      <c r="A70" s="16" t="s">
        <v>108</v>
      </c>
      <c r="B70" s="73" t="s">
        <v>107</v>
      </c>
      <c r="C70" s="45">
        <v>0</v>
      </c>
      <c r="D70" s="117">
        <v>0</v>
      </c>
      <c r="E70" s="104">
        <v>0</v>
      </c>
    </row>
    <row r="71" spans="1:5" s="15" customFormat="1" ht="82.5" customHeight="1" x14ac:dyDescent="0.2">
      <c r="A71" s="14" t="s">
        <v>175</v>
      </c>
      <c r="B71" s="73" t="s">
        <v>176</v>
      </c>
      <c r="C71" s="92">
        <v>223513.62</v>
      </c>
      <c r="D71" s="117">
        <v>226713.3</v>
      </c>
      <c r="E71" s="104">
        <v>0</v>
      </c>
    </row>
    <row r="72" spans="1:5" s="15" customFormat="1" ht="54.75" hidden="1" customHeight="1" x14ac:dyDescent="0.2">
      <c r="A72" s="14" t="s">
        <v>65</v>
      </c>
      <c r="B72" s="73" t="s">
        <v>66</v>
      </c>
      <c r="C72" s="92">
        <v>0</v>
      </c>
      <c r="D72" s="117">
        <v>0</v>
      </c>
      <c r="E72" s="104">
        <v>0</v>
      </c>
    </row>
    <row r="73" spans="1:5" s="15" customFormat="1" ht="27.75" hidden="1" customHeight="1" x14ac:dyDescent="0.2">
      <c r="A73" s="14" t="s">
        <v>67</v>
      </c>
      <c r="B73" s="73" t="s">
        <v>68</v>
      </c>
      <c r="C73" s="92">
        <v>0</v>
      </c>
      <c r="D73" s="117">
        <v>0</v>
      </c>
      <c r="E73" s="104">
        <v>0</v>
      </c>
    </row>
    <row r="74" spans="1:5" s="15" customFormat="1" ht="45.75" customHeight="1" x14ac:dyDescent="0.2">
      <c r="A74" s="10" t="s">
        <v>178</v>
      </c>
      <c r="B74" s="74" t="s">
        <v>177</v>
      </c>
      <c r="C74" s="92">
        <v>28271020.41</v>
      </c>
      <c r="D74" s="117">
        <v>28271046.510000002</v>
      </c>
      <c r="E74" s="104">
        <v>0</v>
      </c>
    </row>
    <row r="75" spans="1:5" s="7" customFormat="1" ht="28.5" customHeight="1" x14ac:dyDescent="0.2">
      <c r="A75" s="12" t="s">
        <v>139</v>
      </c>
      <c r="B75" s="74" t="s">
        <v>140</v>
      </c>
      <c r="C75" s="91">
        <f>SUM(C76:C98)</f>
        <v>3155843</v>
      </c>
      <c r="D75" s="116">
        <f t="shared" ref="D75:E75" si="9">SUM(D76:D98)</f>
        <v>0</v>
      </c>
      <c r="E75" s="60">
        <f t="shared" si="9"/>
        <v>0</v>
      </c>
    </row>
    <row r="76" spans="1:5" s="30" customFormat="1" ht="56.25" hidden="1" customHeight="1" x14ac:dyDescent="0.2">
      <c r="A76" s="10" t="s">
        <v>141</v>
      </c>
      <c r="B76" s="76"/>
      <c r="C76" s="45">
        <v>0</v>
      </c>
      <c r="D76" s="115">
        <v>0</v>
      </c>
      <c r="E76" s="103">
        <v>0</v>
      </c>
    </row>
    <row r="77" spans="1:5" s="30" customFormat="1" ht="93" customHeight="1" x14ac:dyDescent="0.2">
      <c r="A77" s="10" t="s">
        <v>142</v>
      </c>
      <c r="B77" s="76"/>
      <c r="C77" s="45">
        <v>153543</v>
      </c>
      <c r="D77" s="115">
        <v>0</v>
      </c>
      <c r="E77" s="103">
        <v>0</v>
      </c>
    </row>
    <row r="78" spans="1:5" s="30" customFormat="1" ht="54" hidden="1" customHeight="1" x14ac:dyDescent="0.2">
      <c r="A78" s="10" t="s">
        <v>143</v>
      </c>
      <c r="B78" s="76"/>
      <c r="C78" s="45">
        <v>0</v>
      </c>
      <c r="D78" s="115">
        <v>0</v>
      </c>
      <c r="E78" s="103">
        <v>0</v>
      </c>
    </row>
    <row r="79" spans="1:5" s="30" customFormat="1" ht="42" hidden="1" customHeight="1" x14ac:dyDescent="0.2">
      <c r="A79" s="27" t="s">
        <v>112</v>
      </c>
      <c r="B79" s="76"/>
      <c r="C79" s="45">
        <v>0</v>
      </c>
      <c r="D79" s="115">
        <v>0</v>
      </c>
      <c r="E79" s="103">
        <v>0</v>
      </c>
    </row>
    <row r="80" spans="1:5" s="30" customFormat="1" ht="54" hidden="1" customHeight="1" x14ac:dyDescent="0.2">
      <c r="A80" s="19" t="s">
        <v>111</v>
      </c>
      <c r="B80" s="76"/>
      <c r="C80" s="45">
        <v>0</v>
      </c>
      <c r="D80" s="115">
        <v>0</v>
      </c>
      <c r="E80" s="103">
        <v>0</v>
      </c>
    </row>
    <row r="81" spans="1:5" s="15" customFormat="1" ht="66.75" hidden="1" customHeight="1" x14ac:dyDescent="0.2">
      <c r="A81" s="39" t="s">
        <v>71</v>
      </c>
      <c r="B81" s="76"/>
      <c r="C81" s="45">
        <v>0</v>
      </c>
      <c r="D81" s="115">
        <v>0</v>
      </c>
      <c r="E81" s="103">
        <v>0</v>
      </c>
    </row>
    <row r="82" spans="1:5" s="15" customFormat="1" ht="27" hidden="1" customHeight="1" x14ac:dyDescent="0.2">
      <c r="A82" s="16" t="s">
        <v>72</v>
      </c>
      <c r="B82" s="76"/>
      <c r="C82" s="45">
        <v>0</v>
      </c>
      <c r="D82" s="115">
        <v>0</v>
      </c>
      <c r="E82" s="103">
        <v>0</v>
      </c>
    </row>
    <row r="83" spans="1:5" s="15" customFormat="1" ht="39.75" hidden="1" customHeight="1" x14ac:dyDescent="0.2">
      <c r="A83" s="17" t="s">
        <v>73</v>
      </c>
      <c r="B83" s="76"/>
      <c r="C83" s="45">
        <v>0</v>
      </c>
      <c r="D83" s="115">
        <v>0</v>
      </c>
      <c r="E83" s="103">
        <v>0</v>
      </c>
    </row>
    <row r="84" spans="1:5" s="15" customFormat="1" ht="53.25" hidden="1" customHeight="1" x14ac:dyDescent="0.2">
      <c r="A84" s="16" t="s">
        <v>74</v>
      </c>
      <c r="B84" s="76"/>
      <c r="C84" s="45">
        <v>0</v>
      </c>
      <c r="D84" s="115">
        <v>0</v>
      </c>
      <c r="E84" s="103">
        <v>0</v>
      </c>
    </row>
    <row r="85" spans="1:5" s="15" customFormat="1" ht="57" hidden="1" customHeight="1" x14ac:dyDescent="0.2">
      <c r="A85" s="18" t="s">
        <v>75</v>
      </c>
      <c r="B85" s="76"/>
      <c r="C85" s="45">
        <v>0</v>
      </c>
      <c r="D85" s="115">
        <v>0</v>
      </c>
      <c r="E85" s="103">
        <v>0</v>
      </c>
    </row>
    <row r="86" spans="1:5" s="15" customFormat="1" ht="54.75" hidden="1" customHeight="1" x14ac:dyDescent="0.2">
      <c r="A86" s="19" t="s">
        <v>76</v>
      </c>
      <c r="B86" s="76"/>
      <c r="C86" s="45">
        <v>0</v>
      </c>
      <c r="D86" s="115">
        <v>0</v>
      </c>
      <c r="E86" s="103">
        <v>0</v>
      </c>
    </row>
    <row r="87" spans="1:5" s="15" customFormat="1" ht="95.25" hidden="1" customHeight="1" x14ac:dyDescent="0.2">
      <c r="A87" s="16" t="s">
        <v>100</v>
      </c>
      <c r="B87" s="76"/>
      <c r="C87" s="45">
        <v>0</v>
      </c>
      <c r="D87" s="115">
        <v>0</v>
      </c>
      <c r="E87" s="103">
        <v>0</v>
      </c>
    </row>
    <row r="88" spans="1:5" s="15" customFormat="1" ht="93" hidden="1" customHeight="1" x14ac:dyDescent="0.2">
      <c r="A88" s="19" t="s">
        <v>77</v>
      </c>
      <c r="B88" s="76"/>
      <c r="C88" s="45">
        <v>0</v>
      </c>
      <c r="D88" s="115">
        <v>0</v>
      </c>
      <c r="E88" s="103">
        <v>0</v>
      </c>
    </row>
    <row r="89" spans="1:5" s="15" customFormat="1" ht="56.25" hidden="1" customHeight="1" x14ac:dyDescent="0.2">
      <c r="A89" s="19" t="s">
        <v>78</v>
      </c>
      <c r="B89" s="76"/>
      <c r="C89" s="45">
        <v>0</v>
      </c>
      <c r="D89" s="115">
        <v>0</v>
      </c>
      <c r="E89" s="103">
        <v>0</v>
      </c>
    </row>
    <row r="90" spans="1:5" s="15" customFormat="1" ht="104.25" hidden="1" customHeight="1" x14ac:dyDescent="0.2">
      <c r="A90" s="19" t="s">
        <v>79</v>
      </c>
      <c r="B90" s="76"/>
      <c r="C90" s="45">
        <v>0</v>
      </c>
      <c r="D90" s="115">
        <v>0</v>
      </c>
      <c r="E90" s="103">
        <v>0</v>
      </c>
    </row>
    <row r="91" spans="1:5" s="15" customFormat="1" ht="51.75" hidden="1" customHeight="1" x14ac:dyDescent="0.2">
      <c r="A91" s="19" t="s">
        <v>82</v>
      </c>
      <c r="B91" s="76"/>
      <c r="C91" s="45">
        <v>0</v>
      </c>
      <c r="D91" s="115">
        <v>0</v>
      </c>
      <c r="E91" s="103">
        <v>0</v>
      </c>
    </row>
    <row r="92" spans="1:5" s="15" customFormat="1" ht="90" hidden="1" customHeight="1" x14ac:dyDescent="0.2">
      <c r="A92" s="20" t="s">
        <v>83</v>
      </c>
      <c r="B92" s="76"/>
      <c r="C92" s="45">
        <v>0</v>
      </c>
      <c r="D92" s="115">
        <v>0</v>
      </c>
      <c r="E92" s="103">
        <v>0</v>
      </c>
    </row>
    <row r="93" spans="1:5" s="15" customFormat="1" ht="27.75" hidden="1" customHeight="1" x14ac:dyDescent="0.2">
      <c r="A93" s="19" t="s">
        <v>84</v>
      </c>
      <c r="B93" s="76"/>
      <c r="C93" s="45">
        <v>0</v>
      </c>
      <c r="D93" s="115">
        <v>0</v>
      </c>
      <c r="E93" s="103">
        <v>0</v>
      </c>
    </row>
    <row r="94" spans="1:5" s="15" customFormat="1" ht="66" hidden="1" customHeight="1" x14ac:dyDescent="0.2">
      <c r="A94" s="20" t="s">
        <v>85</v>
      </c>
      <c r="B94" s="76"/>
      <c r="C94" s="45">
        <v>0</v>
      </c>
      <c r="D94" s="115">
        <v>0</v>
      </c>
      <c r="E94" s="103">
        <v>0</v>
      </c>
    </row>
    <row r="95" spans="1:5" s="15" customFormat="1" ht="56.25" hidden="1" customHeight="1" x14ac:dyDescent="0.2">
      <c r="A95" s="19" t="s">
        <v>86</v>
      </c>
      <c r="B95" s="76"/>
      <c r="C95" s="45">
        <v>0</v>
      </c>
      <c r="D95" s="115">
        <v>0</v>
      </c>
      <c r="E95" s="103">
        <v>0</v>
      </c>
    </row>
    <row r="96" spans="1:5" s="15" customFormat="1" ht="54" hidden="1" customHeight="1" x14ac:dyDescent="0.2">
      <c r="A96" s="38" t="s">
        <v>101</v>
      </c>
      <c r="B96" s="76"/>
      <c r="C96" s="45">
        <v>0</v>
      </c>
      <c r="D96" s="115">
        <v>0</v>
      </c>
      <c r="E96" s="103">
        <v>0</v>
      </c>
    </row>
    <row r="97" spans="1:5" s="15" customFormat="1" ht="66.75" customHeight="1" x14ac:dyDescent="0.2">
      <c r="A97" s="10" t="s">
        <v>118</v>
      </c>
      <c r="B97" s="76"/>
      <c r="C97" s="45">
        <v>3002300</v>
      </c>
      <c r="D97" s="115">
        <v>0</v>
      </c>
      <c r="E97" s="103">
        <v>0</v>
      </c>
    </row>
    <row r="98" spans="1:5" s="15" customFormat="1" ht="91.5" hidden="1" customHeight="1" x14ac:dyDescent="0.2">
      <c r="A98" s="42" t="s">
        <v>119</v>
      </c>
      <c r="B98" s="76"/>
      <c r="C98" s="45">
        <v>0</v>
      </c>
      <c r="D98" s="115">
        <v>0</v>
      </c>
      <c r="E98" s="103">
        <v>0</v>
      </c>
    </row>
    <row r="99" spans="1:5" s="7" customFormat="1" ht="30.75" customHeight="1" x14ac:dyDescent="0.2">
      <c r="A99" s="12" t="s">
        <v>35</v>
      </c>
      <c r="B99" s="74" t="s">
        <v>39</v>
      </c>
      <c r="C99" s="91">
        <f>C100+C109+C110+C111+C112+C113+C114+C115+C116</f>
        <v>826596358.83000004</v>
      </c>
      <c r="D99" s="116">
        <f t="shared" ref="D99:E99" si="10">D100+D109+D110+D111+D112+D113+D114+D115+D116</f>
        <v>856657163.87</v>
      </c>
      <c r="E99" s="60">
        <f t="shared" si="10"/>
        <v>898870295.48000002</v>
      </c>
    </row>
    <row r="100" spans="1:5" s="7" customFormat="1" ht="53.25" customHeight="1" x14ac:dyDescent="0.2">
      <c r="A100" s="10" t="s">
        <v>144</v>
      </c>
      <c r="B100" s="74" t="s">
        <v>145</v>
      </c>
      <c r="C100" s="91">
        <f>SUM(C101:C108)</f>
        <v>51008313.209999993</v>
      </c>
      <c r="D100" s="116">
        <f t="shared" ref="D100:E100" si="11">SUM(D101:D108)</f>
        <v>66419682.440000005</v>
      </c>
      <c r="E100" s="60">
        <f t="shared" si="11"/>
        <v>69038813.480000004</v>
      </c>
    </row>
    <row r="101" spans="1:5" s="30" customFormat="1" ht="54.75" customHeight="1" x14ac:dyDescent="0.2">
      <c r="A101" s="43" t="s">
        <v>146</v>
      </c>
      <c r="B101" s="74"/>
      <c r="C101" s="45">
        <v>575935.78</v>
      </c>
      <c r="D101" s="115">
        <v>597173.19999999995</v>
      </c>
      <c r="E101" s="103">
        <v>619262.24</v>
      </c>
    </row>
    <row r="102" spans="1:5" s="30" customFormat="1" ht="103.5" customHeight="1" x14ac:dyDescent="0.2">
      <c r="A102" s="10" t="s">
        <v>147</v>
      </c>
      <c r="B102" s="74"/>
      <c r="C102" s="45">
        <v>21000</v>
      </c>
      <c r="D102" s="115">
        <v>21000</v>
      </c>
      <c r="E102" s="103">
        <v>21000</v>
      </c>
    </row>
    <row r="103" spans="1:5" s="30" customFormat="1" ht="57" customHeight="1" x14ac:dyDescent="0.2">
      <c r="A103" s="10" t="s">
        <v>148</v>
      </c>
      <c r="B103" s="74"/>
      <c r="C103" s="45">
        <v>35000</v>
      </c>
      <c r="D103" s="115">
        <v>35000</v>
      </c>
      <c r="E103" s="103">
        <v>35000</v>
      </c>
    </row>
    <row r="104" spans="1:5" s="30" customFormat="1" ht="104.25" customHeight="1" x14ac:dyDescent="0.2">
      <c r="A104" s="10" t="s">
        <v>149</v>
      </c>
      <c r="B104" s="74"/>
      <c r="C104" s="45">
        <v>2835172.7</v>
      </c>
      <c r="D104" s="115">
        <v>2948579.61</v>
      </c>
      <c r="E104" s="103">
        <v>3066504.6</v>
      </c>
    </row>
    <row r="105" spans="1:5" s="30" customFormat="1" ht="129.75" customHeight="1" x14ac:dyDescent="0.2">
      <c r="A105" s="10" t="s">
        <v>150</v>
      </c>
      <c r="B105" s="76"/>
      <c r="C105" s="45">
        <v>42471771.539999999</v>
      </c>
      <c r="D105" s="115">
        <v>57560118.990000002</v>
      </c>
      <c r="E105" s="103">
        <v>59862523.75</v>
      </c>
    </row>
    <row r="106" spans="1:5" s="30" customFormat="1" ht="66" customHeight="1" x14ac:dyDescent="0.2">
      <c r="A106" s="10" t="s">
        <v>91</v>
      </c>
      <c r="B106" s="77"/>
      <c r="C106" s="45">
        <v>461947</v>
      </c>
      <c r="D106" s="115">
        <v>480425</v>
      </c>
      <c r="E106" s="103">
        <v>480425</v>
      </c>
    </row>
    <row r="107" spans="1:5" s="30" customFormat="1" ht="155.25" hidden="1" customHeight="1" x14ac:dyDescent="0.2">
      <c r="A107" s="27" t="s">
        <v>102</v>
      </c>
      <c r="B107" s="78"/>
      <c r="C107" s="45">
        <v>0</v>
      </c>
      <c r="D107" s="115">
        <v>0</v>
      </c>
      <c r="E107" s="103">
        <v>0</v>
      </c>
    </row>
    <row r="108" spans="1:5" s="30" customFormat="1" ht="68.25" customHeight="1" x14ac:dyDescent="0.2">
      <c r="A108" s="43" t="s">
        <v>174</v>
      </c>
      <c r="B108" s="78"/>
      <c r="C108" s="45">
        <v>4607486.1900000004</v>
      </c>
      <c r="D108" s="115">
        <v>4777385.6399999997</v>
      </c>
      <c r="E108" s="103">
        <v>4954097.8899999997</v>
      </c>
    </row>
    <row r="109" spans="1:5" s="30" customFormat="1" ht="104.25" customHeight="1" x14ac:dyDescent="0.2">
      <c r="A109" s="44" t="s">
        <v>151</v>
      </c>
      <c r="B109" s="79" t="s">
        <v>152</v>
      </c>
      <c r="C109" s="45">
        <v>7266132.1799999997</v>
      </c>
      <c r="D109" s="115">
        <v>9747443.8499999996</v>
      </c>
      <c r="E109" s="103">
        <v>9747443.8499999996</v>
      </c>
    </row>
    <row r="110" spans="1:5" s="7" customFormat="1" ht="83.25" hidden="1" customHeight="1" x14ac:dyDescent="0.2">
      <c r="A110" s="10" t="s">
        <v>153</v>
      </c>
      <c r="B110" s="74" t="s">
        <v>154</v>
      </c>
      <c r="C110" s="45">
        <v>0</v>
      </c>
      <c r="D110" s="115">
        <v>0</v>
      </c>
      <c r="E110" s="103">
        <v>0</v>
      </c>
    </row>
    <row r="111" spans="1:5" s="30" customFormat="1" ht="69" customHeight="1" x14ac:dyDescent="0.2">
      <c r="A111" s="10" t="s">
        <v>155</v>
      </c>
      <c r="B111" s="74" t="s">
        <v>156</v>
      </c>
      <c r="C111" s="45">
        <v>2557823.4</v>
      </c>
      <c r="D111" s="115">
        <v>2814127.19</v>
      </c>
      <c r="E111" s="103">
        <v>2920169.48</v>
      </c>
    </row>
    <row r="112" spans="1:5" s="30" customFormat="1" ht="80.25" customHeight="1" x14ac:dyDescent="0.2">
      <c r="A112" s="10" t="s">
        <v>157</v>
      </c>
      <c r="B112" s="80" t="s">
        <v>158</v>
      </c>
      <c r="C112" s="45">
        <v>4288.3100000000004</v>
      </c>
      <c r="D112" s="115">
        <v>156622.31</v>
      </c>
      <c r="E112" s="103">
        <v>4246.42</v>
      </c>
    </row>
    <row r="113" spans="1:5" s="30" customFormat="1" ht="94.5" customHeight="1" x14ac:dyDescent="0.2">
      <c r="A113" s="10" t="s">
        <v>179</v>
      </c>
      <c r="B113" s="80" t="s">
        <v>180</v>
      </c>
      <c r="C113" s="91">
        <v>4039507.08</v>
      </c>
      <c r="D113" s="116">
        <v>4832268.84</v>
      </c>
      <c r="E113" s="60">
        <v>4832268.84</v>
      </c>
    </row>
    <row r="114" spans="1:5" s="7" customFormat="1" ht="168.75" customHeight="1" x14ac:dyDescent="0.2">
      <c r="A114" s="10" t="s">
        <v>159</v>
      </c>
      <c r="B114" s="80" t="s">
        <v>160</v>
      </c>
      <c r="C114" s="45">
        <v>57144780</v>
      </c>
      <c r="D114" s="115">
        <v>57144780</v>
      </c>
      <c r="E114" s="103">
        <v>57144780</v>
      </c>
    </row>
    <row r="115" spans="1:5" s="30" customFormat="1" ht="33" customHeight="1" x14ac:dyDescent="0.2">
      <c r="A115" s="12" t="s">
        <v>161</v>
      </c>
      <c r="B115" s="81" t="s">
        <v>162</v>
      </c>
      <c r="C115" s="45">
        <v>3560614.65</v>
      </c>
      <c r="D115" s="115">
        <v>3688039.24</v>
      </c>
      <c r="E115" s="103">
        <v>3820573.41</v>
      </c>
    </row>
    <row r="116" spans="1:5" s="7" customFormat="1" ht="34.5" customHeight="1" x14ac:dyDescent="0.2">
      <c r="A116" s="12" t="s">
        <v>163</v>
      </c>
      <c r="B116" s="80" t="s">
        <v>164</v>
      </c>
      <c r="C116" s="91">
        <f>C117+C118</f>
        <v>701014900</v>
      </c>
      <c r="D116" s="116">
        <f t="shared" ref="D116:E116" si="12">D117+D118</f>
        <v>711854200</v>
      </c>
      <c r="E116" s="60">
        <f t="shared" si="12"/>
        <v>751362000</v>
      </c>
    </row>
    <row r="117" spans="1:5" s="30" customFormat="1" ht="42" customHeight="1" x14ac:dyDescent="0.2">
      <c r="A117" s="10" t="s">
        <v>165</v>
      </c>
      <c r="B117" s="80"/>
      <c r="C117" s="45">
        <v>701014900</v>
      </c>
      <c r="D117" s="115">
        <v>711854200</v>
      </c>
      <c r="E117" s="103">
        <v>751362000</v>
      </c>
    </row>
    <row r="118" spans="1:5" s="15" customFormat="1" ht="91.5" hidden="1" customHeight="1" x14ac:dyDescent="0.2">
      <c r="A118" s="27" t="s">
        <v>166</v>
      </c>
      <c r="B118" s="80"/>
      <c r="C118" s="45">
        <v>0</v>
      </c>
      <c r="D118" s="115">
        <v>0</v>
      </c>
      <c r="E118" s="103">
        <v>0</v>
      </c>
    </row>
    <row r="119" spans="1:5" s="7" customFormat="1" ht="28.5" customHeight="1" x14ac:dyDescent="0.2">
      <c r="A119" s="12" t="s">
        <v>26</v>
      </c>
      <c r="B119" s="76" t="s">
        <v>96</v>
      </c>
      <c r="C119" s="91">
        <f>C120</f>
        <v>18650.14</v>
      </c>
      <c r="D119" s="116">
        <f t="shared" ref="D119:E119" si="13">D120</f>
        <v>0</v>
      </c>
      <c r="E119" s="60">
        <f t="shared" si="13"/>
        <v>0</v>
      </c>
    </row>
    <row r="120" spans="1:5" s="7" customFormat="1" ht="40.5" customHeight="1" x14ac:dyDescent="0.2">
      <c r="A120" s="24" t="s">
        <v>167</v>
      </c>
      <c r="B120" s="76" t="s">
        <v>168</v>
      </c>
      <c r="C120" s="91">
        <f>C121+C122+C123+C124</f>
        <v>18650.14</v>
      </c>
      <c r="D120" s="116">
        <f>D121+D122+D123+D124</f>
        <v>0</v>
      </c>
      <c r="E120" s="60">
        <f>E121+E122+E123+E124</f>
        <v>0</v>
      </c>
    </row>
    <row r="121" spans="1:5" s="7" customFormat="1" ht="76.5" hidden="1" x14ac:dyDescent="0.2">
      <c r="A121" s="10" t="s">
        <v>55</v>
      </c>
      <c r="B121" s="76"/>
      <c r="C121" s="45">
        <v>0</v>
      </c>
      <c r="D121" s="115">
        <v>0</v>
      </c>
      <c r="E121" s="103">
        <v>0</v>
      </c>
    </row>
    <row r="122" spans="1:5" s="30" customFormat="1" ht="63" hidden="1" customHeight="1" x14ac:dyDescent="0.2">
      <c r="A122" s="10" t="s">
        <v>169</v>
      </c>
      <c r="B122" s="74"/>
      <c r="C122" s="45">
        <v>0</v>
      </c>
      <c r="D122" s="115">
        <v>0</v>
      </c>
      <c r="E122" s="103">
        <v>0</v>
      </c>
    </row>
    <row r="123" spans="1:5" s="15" customFormat="1" ht="156.75" customHeight="1" x14ac:dyDescent="0.2">
      <c r="A123" s="10" t="s">
        <v>170</v>
      </c>
      <c r="B123" s="74"/>
      <c r="C123" s="45">
        <v>18650.14</v>
      </c>
      <c r="D123" s="115">
        <v>0</v>
      </c>
      <c r="E123" s="103">
        <v>0</v>
      </c>
    </row>
    <row r="124" spans="1:5" s="15" customFormat="1" ht="42.75" hidden="1" customHeight="1" x14ac:dyDescent="0.2">
      <c r="A124" s="46" t="s">
        <v>120</v>
      </c>
      <c r="B124" s="74"/>
      <c r="C124" s="45">
        <v>0</v>
      </c>
      <c r="D124" s="115">
        <v>0</v>
      </c>
      <c r="E124" s="103">
        <v>0</v>
      </c>
    </row>
    <row r="125" spans="1:5" s="15" customFormat="1" ht="24" hidden="1" customHeight="1" x14ac:dyDescent="0.2">
      <c r="A125" s="25" t="s">
        <v>87</v>
      </c>
      <c r="B125" s="82" t="s">
        <v>88</v>
      </c>
      <c r="C125" s="91">
        <f>C126</f>
        <v>0</v>
      </c>
      <c r="D125" s="116">
        <f>D126</f>
        <v>0</v>
      </c>
      <c r="E125" s="60">
        <f>E126</f>
        <v>0</v>
      </c>
    </row>
    <row r="126" spans="1:5" s="15" customFormat="1" ht="27.75" hidden="1" customHeight="1" x14ac:dyDescent="0.2">
      <c r="A126" s="14" t="s">
        <v>89</v>
      </c>
      <c r="B126" s="82" t="s">
        <v>90</v>
      </c>
      <c r="C126" s="45">
        <v>0</v>
      </c>
      <c r="D126" s="115">
        <v>0</v>
      </c>
      <c r="E126" s="103">
        <v>0</v>
      </c>
    </row>
    <row r="127" spans="1:5" s="7" customFormat="1" ht="76.5" hidden="1" x14ac:dyDescent="0.2">
      <c r="A127" s="28" t="s">
        <v>63</v>
      </c>
      <c r="B127" s="76" t="s">
        <v>56</v>
      </c>
      <c r="C127" s="45">
        <f>C128</f>
        <v>0</v>
      </c>
      <c r="D127" s="115">
        <f>D128</f>
        <v>0</v>
      </c>
      <c r="E127" s="103">
        <f>E128</f>
        <v>0</v>
      </c>
    </row>
    <row r="128" spans="1:5" s="7" customFormat="1" ht="102" hidden="1" x14ac:dyDescent="0.2">
      <c r="A128" s="29" t="s">
        <v>64</v>
      </c>
      <c r="B128" s="76" t="s">
        <v>61</v>
      </c>
      <c r="C128" s="45">
        <v>0</v>
      </c>
      <c r="D128" s="115">
        <v>0</v>
      </c>
      <c r="E128" s="103">
        <v>0</v>
      </c>
    </row>
    <row r="129" spans="1:5" s="7" customFormat="1" hidden="1" x14ac:dyDescent="0.2">
      <c r="A129" s="9"/>
      <c r="B129" s="76"/>
      <c r="C129" s="93"/>
      <c r="D129" s="118"/>
      <c r="E129" s="105"/>
    </row>
    <row r="130" spans="1:5" s="7" customFormat="1" ht="54.75" hidden="1" customHeight="1" x14ac:dyDescent="0.2">
      <c r="A130" s="13" t="s">
        <v>57</v>
      </c>
      <c r="B130" s="76" t="s">
        <v>58</v>
      </c>
      <c r="C130" s="45">
        <f>C131</f>
        <v>0</v>
      </c>
      <c r="D130" s="115">
        <f>D131</f>
        <v>0</v>
      </c>
      <c r="E130" s="103">
        <f>E131</f>
        <v>0</v>
      </c>
    </row>
    <row r="131" spans="1:5" s="15" customFormat="1" ht="51" hidden="1" x14ac:dyDescent="0.2">
      <c r="A131" s="22" t="s">
        <v>59</v>
      </c>
      <c r="B131" s="83" t="s">
        <v>62</v>
      </c>
      <c r="C131" s="94">
        <v>0</v>
      </c>
      <c r="D131" s="119">
        <v>0</v>
      </c>
      <c r="E131" s="106">
        <v>0</v>
      </c>
    </row>
    <row r="132" spans="1:5" s="7" customFormat="1" ht="21.75" customHeight="1" x14ac:dyDescent="0.2">
      <c r="A132" s="31" t="s">
        <v>32</v>
      </c>
      <c r="B132" s="84"/>
      <c r="C132" s="95">
        <f>C12+C59</f>
        <v>1862729518.3900001</v>
      </c>
      <c r="D132" s="61">
        <f>D12+D59</f>
        <v>1953603730.8</v>
      </c>
      <c r="E132" s="107">
        <f>E12+E59</f>
        <v>1995001816.49</v>
      </c>
    </row>
    <row r="133" spans="1:5" x14ac:dyDescent="0.2">
      <c r="B133" s="33"/>
      <c r="C133" s="33"/>
      <c r="D133" s="120"/>
    </row>
    <row r="134" spans="1:5" x14ac:dyDescent="0.2">
      <c r="E134" s="32"/>
    </row>
  </sheetData>
  <mergeCells count="4">
    <mergeCell ref="C8:E8"/>
    <mergeCell ref="A8:A9"/>
    <mergeCell ref="B8:B9"/>
    <mergeCell ref="A6:E6"/>
  </mergeCells>
  <phoneticPr fontId="0" type="noConversion"/>
  <pageMargins left="1.1811023622047245" right="0.39370078740157483" top="0.74803149606299213" bottom="0.74803149606299213" header="0.51181102362204722" footer="0.51181102362204722"/>
  <pageSetup paperSize="9" scale="64" firstPageNumber="44" fitToWidth="0" fitToHeight="6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2025</vt:lpstr>
      <vt:lpstr>'доходы 2025'!Заголовки_для_печати</vt:lpstr>
      <vt:lpstr>'доходы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Пунягов</dc:creator>
  <cp:lastModifiedBy>Ольга Балашова</cp:lastModifiedBy>
  <cp:lastPrinted>2024-12-20T11:44:29Z</cp:lastPrinted>
  <dcterms:created xsi:type="dcterms:W3CDTF">2004-09-13T07:20:24Z</dcterms:created>
  <dcterms:modified xsi:type="dcterms:W3CDTF">2024-12-23T07:52:13Z</dcterms:modified>
</cp:coreProperties>
</file>