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4\мои документы\РЕШЕНИЯ О БЮДЖЕТЕ\Решение о бюджете на 2022 год и плановый период 2023-2024 г\"/>
    </mc:Choice>
  </mc:AlternateContent>
  <bookViews>
    <workbookView xWindow="360" yWindow="105" windowWidth="11340" windowHeight="6285"/>
  </bookViews>
  <sheets>
    <sheet name="доходы 2022" sheetId="1" r:id="rId1"/>
  </sheets>
  <definedNames>
    <definedName name="_xlnm.Print_Titles" localSheetId="0">'доходы 2022'!$8:$9</definedName>
    <definedName name="_xlnm.Print_Area" localSheetId="0">'доходы 2022'!$A$1:$E$127</definedName>
  </definedNames>
  <calcPr calcId="152511"/>
</workbook>
</file>

<file path=xl/calcChain.xml><?xml version="1.0" encoding="utf-8"?>
<calcChain xmlns="http://schemas.openxmlformats.org/spreadsheetml/2006/main">
  <c r="D110" i="1" l="1"/>
  <c r="E110" i="1"/>
  <c r="C110" i="1"/>
  <c r="C95" i="1"/>
  <c r="C94" i="1" s="1"/>
  <c r="D125" i="1" l="1"/>
  <c r="D122" i="1"/>
  <c r="D120" i="1"/>
  <c r="D115" i="1"/>
  <c r="D113" i="1" s="1"/>
  <c r="D95" i="1"/>
  <c r="D94" i="1" s="1"/>
  <c r="D71" i="1"/>
  <c r="D59" i="1" s="1"/>
  <c r="D55" i="1"/>
  <c r="D49" i="1"/>
  <c r="D44" i="1"/>
  <c r="D40" i="1"/>
  <c r="D37" i="1"/>
  <c r="D34" i="1"/>
  <c r="D29" i="1"/>
  <c r="D25" i="1"/>
  <c r="D20" i="1"/>
  <c r="D17" i="1"/>
  <c r="D14" i="1"/>
  <c r="C125" i="1"/>
  <c r="C122" i="1"/>
  <c r="C120" i="1"/>
  <c r="C115" i="1"/>
  <c r="C113" i="1" s="1"/>
  <c r="C71" i="1"/>
  <c r="C59" i="1" s="1"/>
  <c r="C55" i="1"/>
  <c r="C49" i="1"/>
  <c r="C44" i="1"/>
  <c r="C40" i="1"/>
  <c r="C37" i="1"/>
  <c r="C34" i="1"/>
  <c r="C29" i="1"/>
  <c r="C25" i="1"/>
  <c r="C20" i="1"/>
  <c r="C17" i="1"/>
  <c r="C14" i="1"/>
  <c r="E55" i="1"/>
  <c r="E115" i="1"/>
  <c r="E20" i="1"/>
  <c r="E49" i="1"/>
  <c r="E37" i="1"/>
  <c r="C12" i="1" l="1"/>
  <c r="D54" i="1"/>
  <c r="D52" i="1" s="1"/>
  <c r="C54" i="1"/>
  <c r="C52" i="1" s="1"/>
  <c r="D12" i="1"/>
  <c r="E113" i="1"/>
  <c r="D127" i="1" l="1"/>
  <c r="C127" i="1"/>
  <c r="E44" i="1"/>
  <c r="E120" i="1" l="1"/>
  <c r="E125" i="1" l="1"/>
  <c r="E122" i="1"/>
  <c r="E71" i="1"/>
  <c r="E59" i="1" s="1"/>
  <c r="E95" i="1" l="1"/>
  <c r="E94" i="1" s="1"/>
  <c r="E17" i="1" l="1"/>
  <c r="E40" i="1"/>
  <c r="E34" i="1"/>
  <c r="E29" i="1"/>
  <c r="E25" i="1"/>
  <c r="E14" i="1"/>
  <c r="E12" i="1" l="1"/>
  <c r="E54" i="1" l="1"/>
  <c r="E52" i="1" l="1"/>
  <c r="E127" i="1" s="1"/>
</calcChain>
</file>

<file path=xl/sharedStrings.xml><?xml version="1.0" encoding="utf-8"?>
<sst xmlns="http://schemas.openxmlformats.org/spreadsheetml/2006/main" count="177" uniqueCount="177">
  <si>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</si>
  <si>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</si>
  <si>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</si>
  <si>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</si>
  <si>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</si>
  <si>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</si>
  <si>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</si>
  <si>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</si>
  <si>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</si>
  <si>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</si>
  <si>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</si>
  <si>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</si>
  <si>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</si>
  <si>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</si>
  <si>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</si>
  <si>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</si>
  <si>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</si>
  <si>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</si>
  <si>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1 08 07000 01 0000 110</t>
  </si>
  <si>
    <t>1 12 00000 00 0000 000</t>
  </si>
  <si>
    <t>1 12 01000 01 0000 120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</si>
  <si>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</si>
  <si>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</si>
  <si>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</si>
  <si>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</si>
  <si>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</si>
  <si>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 xml:space="preserve">Иные межбюджетные трансферты </t>
  </si>
  <si>
    <t>1 14 06000 00 0000 430</t>
  </si>
  <si>
    <t>ГОСУДАРСТВЕННАЯ ПОШЛИНА</t>
  </si>
  <si>
    <t>2 02 00000 00 0000 000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</si>
  <si>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</si>
  <si>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</si>
  <si>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</si>
  <si>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</si>
  <si>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</si>
  <si>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</si>
  <si>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</si>
  <si>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</si>
  <si>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</si>
  <si>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2 02 30000 00 0000 150</t>
  </si>
  <si>
    <t>2 02 10000 00 0000 150</t>
  </si>
  <si>
    <t>2 02 20000 00 0000 150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</si>
  <si>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</si>
  <si>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</si>
  <si>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</si>
  <si>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1 05 04000 00 0000 110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</si>
  <si>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</si>
  <si>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</si>
  <si>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2 02 15001 05 0000 150</t>
  </si>
  <si>
    <t>2 02 25097 05 0000 150</t>
  </si>
  <si>
    <t>2 02 35118 05 0000 150</t>
  </si>
  <si>
    <t>2 02 35082 05 0000 150</t>
  </si>
  <si>
    <t>2 02 30029 05 0000 150</t>
  </si>
  <si>
    <t>2 02 35120 05 0000 150</t>
  </si>
  <si>
    <t>Единая субвенция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</si>
  <si>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</si>
  <si>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</si>
  <si>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</si>
  <si>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</si>
  <si>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</si>
  <si>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</si>
  <si>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</si>
  <si>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Платежи от государственных и муниципальных унитарных предприятий</t>
  </si>
  <si>
    <t>1 11 07000 00 0000 120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</si>
  <si>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</si>
  <si>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</si>
  <si>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</si>
  <si>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</si>
  <si>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муниципальных районов </t>
  </si>
  <si>
    <t>2 02 40014 05 0000 150</t>
  </si>
  <si>
    <t>2 02 49999 05 0000 150</t>
  </si>
  <si>
    <t>2 02 30024 05 0000 150</t>
  </si>
  <si>
    <t>2 02 29999 05 0000 150</t>
  </si>
  <si>
    <t>2 02 39999 05 0000 150</t>
  </si>
  <si>
    <t>Прочие субвенции бюджетам муниципальных районов</t>
  </si>
  <si>
    <t>2 02 20216 05 0000 150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</si>
  <si>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</si>
  <si>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</si>
  <si>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</si>
  <si>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</si>
  <si>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2 02 39998 05 0000 150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</si>
  <si>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</si>
  <si>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Административные штрафы, установленные Кодексом РФ об административных правонарушениях</t>
  </si>
  <si>
    <t>2 18 00000 05 0000 150</t>
  </si>
  <si>
    <t>2 19 00000 05 0000 150</t>
  </si>
  <si>
    <t>2 02 27112 05 0000 150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</si>
  <si>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</si>
  <si>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</si>
  <si>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субсидии бюджетам муниципальных районов на реализацию программ формирования современной городской среды</t>
  </si>
  <si>
    <t>2 02 25555 05 0000 150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</si>
  <si>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</si>
  <si>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2 02 25255 05 0000 150</t>
  </si>
  <si>
    <t>субсидии на обеспечение комплексного  развития сельских территорий</t>
  </si>
  <si>
    <t>2 02 25576 05 0000 150</t>
  </si>
  <si>
    <t>2 02 25519 05 0000 150</t>
  </si>
  <si>
    <t xml:space="preserve">субсидии на создание в образовательных организациях, расположенных в сельской местности и малых городах, условий для занятий физической культурой и спортом </t>
  </si>
  <si>
    <t>субсидии бюджетам муниципальных районов на реализацию мероприятий по обеспечению жильем молодых семей</t>
  </si>
  <si>
    <t>202 25497 05 0000 150</t>
  </si>
  <si>
    <t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</si>
  <si>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Субсидии на реализацию мероприятий в сфере обращения с отходами производства и потребления , в том числе с твердыми коммунальными отходами (создание мест (площадок) накопления (в том числе раздельного накопления)твердых коммунальных отходов)</t>
  </si>
  <si>
    <t>Субсидии на реализацию мероприятий в сфере обращения с отходами производства и потребления , в том числе с твердыми коммунальными отходами (приобретение контейнеров (бункеров)для накопления твердых коммунальных отходов)</t>
  </si>
  <si>
    <t>Субсидии на капитальный ремонт зданий дошкольных образовательных организаций</t>
  </si>
  <si>
    <t>Субсидии на общественно значимые культурные мероприятия в рамках проекта "ЛЮБО-ДОРОГО"</t>
  </si>
  <si>
    <t>Субсидии на оснащение образовательных организаций Архангельской области специальными транспортными средствами для перевозки детей(учреждениям общего образования)</t>
  </si>
  <si>
    <t>Субсидии на обеспечение условий для организации безопасного подвоза обучающихся к месту обучения и обратно (учреждениям общего образования)</t>
  </si>
  <si>
    <t>Субсидии на реализацию мероприятий по содействию трудоустройству несовершеннолетних граждан на территории Архангельской области</t>
  </si>
  <si>
    <t>Субсидии на повышение средней заработной платы работников муниципальных учреждений культуры в целях реализации Указа Президента Российской Федерации от 7 мая 2012года № 597  "О мероприятиях по реализации государственной политики"</t>
  </si>
  <si>
    <t>Субсидии на укрепление материально-технической базы муниципальных дошкольных образовательных организаций</t>
  </si>
  <si>
    <t>Субсидии муниципальным образованиям на капитальный ремонт объектов муниципальных образований Архангельской области, используемых для целей военно-патриотического воспитания, подготовки граждан к военной службе, а также для организации мероприятия призыва</t>
  </si>
  <si>
    <t>ДОХОДЫ ОТ ОКАЗАНИЯ ПЛАТНЫХ УСЛУГ (РАБОТ) И КОМПЕНСАЦИИ ЗАТРАТ ГОСУДАРСТВА</t>
  </si>
  <si>
    <t>1 13 00000 00 0000 000</t>
  </si>
  <si>
    <t>Прочие доходы от компенсации затрат бюджетов муниципальных районов</t>
  </si>
  <si>
    <t>1 13 02995 05 0000 130</t>
  </si>
  <si>
    <t>Субсидии на реализацию муниципальных программ поддержки социально ориентированных некоммерческих организаций</t>
  </si>
  <si>
    <t>Субсидии на обеспечение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 (учреждениям общего образования)</t>
  </si>
  <si>
    <t>Субсидии на ремонт зданий муниципальных учреждений культуры</t>
  </si>
  <si>
    <t>Прочие дотации бюджетам муниципальных районов (поддержка мер по обеспечению сбалансированности местных бюджетов)</t>
  </si>
  <si>
    <t>2 02 15002 05 0000 150</t>
  </si>
  <si>
    <t>Субсидии на софинансирование мероприятий по проведению кадастровых работ и мониторинга земель сельскохозяйственного назначения</t>
  </si>
  <si>
    <t>Субсидии на внедрение модели персонифицированного финансирования дополнительного образования детей в Архангельской области</t>
  </si>
  <si>
    <t>ПРОЧИЕ БЕЗВОЗМЕЗДНЫЕ ПОСТУПЛЕНИЯ</t>
  </si>
  <si>
    <t>2 07 00000 00 0000 000</t>
  </si>
  <si>
    <t>прочие безвозмездные поступления в бюджеты муниципальных районов</t>
  </si>
  <si>
    <t>2 07 05030 05 0000 150</t>
  </si>
  <si>
    <t>2 02 25304 05 0000 150</t>
  </si>
  <si>
    <t>Субсидии бюджетам муниципальных районов на создание условий для обеспечения поселений и жителей городских округов услугами торговли</t>
  </si>
  <si>
    <t>Прочие субсидии бюджетам муниципальных районов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</si>
  <si>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</si>
  <si>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</si>
  <si>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</si>
  <si>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</si>
  <si>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Из них: субвенции бюджетам муниципальных районов на реализацию образовательных программ</t>
  </si>
  <si>
    <t>Субвенции бюджетам муниципальных районов на осуществление государственных полномочий по формированию торгового реестра</t>
  </si>
  <si>
    <t>Субвенции бюджетам муниципальных образований Архангельской области на осуществление государственных полномочий по выплате вознаграждений профессиональным опекунам</t>
  </si>
  <si>
    <t>Субвенции бюджетам муниципальных районов на 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</si>
  <si>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Налог, взимаемый в связи с применением упрощенной системы налогообложения</t>
  </si>
  <si>
    <t>1 05 01000 00 0000 110</t>
  </si>
  <si>
    <t>ПРОЧИЕ НЕНАЛОГОВЫЕ ДОХОДЫ</t>
  </si>
  <si>
    <t>Прочие неналоговые доходы</t>
  </si>
  <si>
    <t>1 17 00000 00 0000 000</t>
  </si>
  <si>
    <t>1 17 05000 00 0000 000</t>
  </si>
  <si>
    <t>Субвенции бюджетам муниципальных районов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</si>
  <si>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Иные межбюджетные трансферты  бюджетам  муниципальных районов на развитие территориального общественного самоуправления в Архангельской области</t>
  </si>
  <si>
    <t>Иные межбюджетные трансферты 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</si>
  <si>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2 02 40000 00 0000 150</t>
  </si>
  <si>
    <t xml:space="preserve">Иные межбюджетные трансферты  бюджетам 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</si>
  <si>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</si>
  <si>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 год</t>
  </si>
  <si>
    <t>2024 год</t>
  </si>
  <si>
    <t xml:space="preserve">Субсидии на комплектование книжных фондов муниципальных библиотек </t>
  </si>
  <si>
    <t xml:space="preserve">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</si>
  <si>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</si>
  <si>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укрепление материально-технической базы пищеблоков в столовых муниципальных общеобразовательных организаций  в целях создания условий для организации горячего питания обучающихся, получающих начальное общее образование</t>
  </si>
  <si>
    <t>Субсидии на обеспечение условий для развития кадрового потенциала муниципальных образовательных организаций в Архангельской области</t>
  </si>
  <si>
    <t>Субвенции бюджетам муниципальных районов на осуществление  государственных полномочий по  финансовому обеспечению оплаты стоимости   питания детей в организациях отдыха детей и их оздоровления с дневным пребыванием детей в каникулярное время</t>
  </si>
  <si>
    <t>Субвенции бюджетам муниципальных образований Архангельской области на выполнение государственных полномочий по предоставлению лицам, являющимся собственниками жилых помещений в многоквартирных домах, расположенных на территориии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</si>
  <si>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</si>
  <si>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1 16 07090 00 0000 140</t>
  </si>
  <si>
    <t>Платежи, уплачиваемые в целях возмещения вреда</t>
  </si>
  <si>
    <t>1 16 11000 01 0000 140</t>
  </si>
  <si>
    <t>2022 год</t>
  </si>
  <si>
    <t>Сумма, рублей</t>
  </si>
  <si>
    <t>1 16 01000 01 0000 140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</si>
  <si>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</si>
  <si>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</si>
  <si>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муниципальных районов на организацию бесплатного горячего питания обучающихся, получающих  начальное общее образование в  государственных и муниципальных образовательных  организациях </t>
  </si>
  <si>
    <t>Субвенции бюджетам муниципальных районов на  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</si>
  <si>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</si>
  <si>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2 02 25513 05 0000 150</t>
  </si>
  <si>
    <t>Субсидии бюджетам муниципальных районов на развитие сети учреждений культурно-досугового типа</t>
  </si>
  <si>
    <t>субсидии бюджетам муниципальных районов на поддержку отрасли культуры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</si>
  <si>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</si>
  <si>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</si>
  <si>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 xml:space="preserve">                                 от 17 декабря 2021 года № 35</t>
  </si>
  <si>
    <t xml:space="preserve">                               к решению Собрания депутатов</t>
  </si>
  <si>
    <t xml:space="preserve">Прогнозируемое поступление доходов районного бюджета на 2022 год и на плановый период 2023 и 2024 годов </t>
  </si>
  <si>
    <t xml:space="preserve">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</si>
</sst>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#,##0.0"/>
  </numFmts>
  <fonts count="18" x14ac:knownFonts="1">
    <font>
      <sz val="10"/>
      <name val="Arial Cyr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9" fontId="8" fillId="0" borderId="8">
      <alignment horizontal="center" vertical="top" shrinkToFit="1"/>
    </xf>
    <xf numFmtId="0" fontId="9" fillId="0" borderId="8">
      <alignment vertical="top" wrapText="1"/>
    </xf>
    <xf numFmtId="0" fontId="7" fillId="0" borderId="0"/>
  </cellStyleXfs>
  <cellXfs count="137">
    <xf numFmtId="0" fontId="0" fillId="0" borderId="0" xfId="0"/>
    <xf numFmtId="0" fontId="5" fillId="0" borderId="0" xfId="0" applyFont="1" applyFill="1"/>
    <xf numFmtId="0" fontId="1" fillId="0" borderId="1" xfId="0" applyFont="1" applyFill="1" applyBorder="1" applyAlignment="1"/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/>
    <xf numFmtId="164" fontId="10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top" wrapText="1"/>
    </xf>
    <xf numFmtId="0" fontId="0" fillId="2" borderId="0" xfId="0" applyFont="1" applyFill="1"/>
    <xf numFmtId="0" fontId="6" fillId="0" borderId="2" xfId="0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>
      <alignment horizontal="right"/>
    </xf>
    <xf numFmtId="0" fontId="6" fillId="0" borderId="9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ont="1" applyFill="1"/>
    <xf numFmtId="0" fontId="1" fillId="0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wrapText="1"/>
    </xf>
    <xf numFmtId="49" fontId="6" fillId="2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2" borderId="13" xfId="0" applyFont="1" applyFill="1" applyBorder="1"/>
    <xf numFmtId="0" fontId="6" fillId="2" borderId="10" xfId="0" applyFont="1" applyFill="1" applyBorder="1" applyAlignment="1">
      <alignment horizontal="left" vertical="top" wrapText="1"/>
    </xf>
    <xf numFmtId="0" fontId="5" fillId="0" borderId="14" xfId="0" applyFont="1" applyFill="1" applyBorder="1"/>
    <xf numFmtId="49" fontId="6" fillId="2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 indent="1"/>
    </xf>
    <xf numFmtId="0" fontId="6" fillId="2" borderId="6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164" fontId="1" fillId="0" borderId="13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0" fontId="12" fillId="2" borderId="0" xfId="0" applyFont="1" applyFill="1"/>
    <xf numFmtId="0" fontId="6" fillId="2" borderId="10" xfId="0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1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65" fontId="1" fillId="0" borderId="1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0" fillId="0" borderId="2" xfId="0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17" xfId="0" applyFont="1" applyFill="1" applyBorder="1" applyAlignment="1"/>
    <xf numFmtId="4" fontId="11" fillId="0" borderId="12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13" fillId="2" borderId="10" xfId="0" applyNumberFormat="1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horizontal="center" vertical="center"/>
    </xf>
    <xf numFmtId="4" fontId="0" fillId="2" borderId="19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/>
    <xf numFmtId="4" fontId="0" fillId="2" borderId="16" xfId="0" applyNumberFormat="1" applyFont="1" applyFill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/>
    <xf numFmtId="0" fontId="0" fillId="0" borderId="20" xfId="0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</cellXfs>
  <cellStyles count="4">
    <cellStyle name="xl31" xfId="1"/>
    <cellStyle name="xl40" xfId="2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view="pageBreakPreview" topLeftCell="A115" zoomScale="118" zoomScaleNormal="75" zoomScaleSheetLayoutView="118" workbookViewId="0">
      <selection activeCell="D14" sqref="D14"/>
    </sheetView>
  </sheetViews>
  <sheetFormatPr defaultRowHeight="12.75" x14ac:dyDescent="0.2"/>
  <cols>
    <col min="1" max="1" width="37.85546875" style="1" customWidth="1"/>
    <col min="2" max="2" width="22.42578125" style="1" customWidth="1"/>
    <col min="3" max="3" width="15.85546875" style="1" customWidth="1"/>
    <col min="4" max="4" width="16" style="1" customWidth="1"/>
    <col min="5" max="5" width="16.7109375" style="1" customWidth="1"/>
    <col min="6" max="6" width="19.28515625" style="1" customWidth="1"/>
    <col min="7" max="7" width="15.7109375" style="1" customWidth="1"/>
    <col min="8" max="9" width="19.28515625" style="1" customWidth="1"/>
    <col min="10" max="10" width="1.7109375" style="1" customWidth="1"/>
    <col min="11" max="11" width="12.140625" style="1" bestFit="1" customWidth="1"/>
    <col min="12" max="16384" width="9.140625" style="1"/>
  </cols>
  <sheetData>
    <row r="1" spans="1:9" ht="15" x14ac:dyDescent="0.2">
      <c r="A1" s="19"/>
      <c r="B1" s="119"/>
      <c r="C1" s="126" t="s">
        <v>176</v>
      </c>
      <c r="D1" s="126"/>
      <c r="E1" s="126"/>
      <c r="F1" s="3"/>
      <c r="G1" s="3"/>
      <c r="H1" s="3"/>
      <c r="I1" s="3"/>
    </row>
    <row r="2" spans="1:9" ht="15" x14ac:dyDescent="0.2">
      <c r="A2" s="19"/>
      <c r="B2" s="120"/>
      <c r="C2" s="127" t="s">
        <v>174</v>
      </c>
      <c r="D2" s="127"/>
      <c r="E2" s="127"/>
      <c r="F2" s="3"/>
      <c r="G2" s="3"/>
      <c r="H2" s="3"/>
      <c r="I2" s="3"/>
    </row>
    <row r="3" spans="1:9" ht="15" x14ac:dyDescent="0.25">
      <c r="A3" s="19"/>
      <c r="B3" s="121"/>
      <c r="C3" s="128" t="s">
        <v>173</v>
      </c>
      <c r="D3" s="128"/>
      <c r="E3" s="128"/>
      <c r="F3" s="3"/>
      <c r="G3" s="3"/>
      <c r="H3" s="3"/>
      <c r="I3" s="3"/>
    </row>
    <row r="4" spans="1:9" ht="18.75" x14ac:dyDescent="0.2">
      <c r="A4" s="19"/>
      <c r="B4" s="119"/>
      <c r="C4" s="119"/>
      <c r="D4" s="125"/>
      <c r="E4" s="125"/>
      <c r="F4" s="3"/>
      <c r="G4" s="3"/>
      <c r="H4" s="3"/>
      <c r="I4" s="3"/>
    </row>
    <row r="5" spans="1:9" x14ac:dyDescent="0.2">
      <c r="A5" s="19"/>
      <c r="B5" s="119"/>
      <c r="C5" s="119"/>
      <c r="D5" s="119"/>
      <c r="E5" s="119"/>
      <c r="F5" s="3"/>
      <c r="G5" s="3"/>
      <c r="H5" s="3"/>
      <c r="I5" s="3"/>
    </row>
    <row r="6" spans="1:9" ht="34.5" customHeight="1" x14ac:dyDescent="0.2">
      <c r="A6" s="136" t="s">
        <v>175</v>
      </c>
      <c r="B6" s="136"/>
      <c r="C6" s="136"/>
      <c r="D6" s="136"/>
      <c r="E6" s="136"/>
      <c r="F6" s="38"/>
      <c r="G6" s="38"/>
      <c r="H6" s="38"/>
      <c r="I6" s="11"/>
    </row>
    <row r="7" spans="1:9" ht="17.25" customHeight="1" x14ac:dyDescent="0.2">
      <c r="A7" s="122"/>
      <c r="B7" s="123"/>
      <c r="C7" s="123"/>
      <c r="D7" s="123"/>
      <c r="E7" s="124"/>
      <c r="F7" s="39"/>
      <c r="G7" s="39"/>
      <c r="H7" s="39"/>
      <c r="I7" s="10"/>
    </row>
    <row r="8" spans="1:9" ht="33.75" customHeight="1" x14ac:dyDescent="0.2">
      <c r="A8" s="132" t="s">
        <v>24</v>
      </c>
      <c r="B8" s="134" t="s">
        <v>25</v>
      </c>
      <c r="C8" s="129" t="s">
        <v>161</v>
      </c>
      <c r="D8" s="130"/>
      <c r="E8" s="131"/>
      <c r="F8" s="12"/>
      <c r="G8" s="12"/>
      <c r="H8" s="12"/>
      <c r="I8" s="12"/>
    </row>
    <row r="9" spans="1:9" ht="27.75" customHeight="1" x14ac:dyDescent="0.2">
      <c r="A9" s="133"/>
      <c r="B9" s="135"/>
      <c r="C9" s="95" t="s">
        <v>160</v>
      </c>
      <c r="D9" s="96" t="s">
        <v>147</v>
      </c>
      <c r="E9" s="97" t="s">
        <v>148</v>
      </c>
      <c r="F9" s="13"/>
      <c r="G9" s="13"/>
      <c r="H9" s="13"/>
      <c r="I9" s="13"/>
    </row>
    <row r="10" spans="1:9" ht="16.5" customHeight="1" x14ac:dyDescent="0.2">
      <c r="A10" s="98">
        <v>1</v>
      </c>
      <c r="B10" s="99">
        <v>2</v>
      </c>
      <c r="C10" s="100">
        <v>3</v>
      </c>
      <c r="D10" s="102">
        <v>4</v>
      </c>
      <c r="E10" s="101">
        <v>5</v>
      </c>
      <c r="F10" s="13"/>
      <c r="G10" s="13"/>
      <c r="H10" s="13"/>
      <c r="I10" s="13"/>
    </row>
    <row r="11" spans="1:9" x14ac:dyDescent="0.2">
      <c r="A11" s="2"/>
      <c r="B11" s="2"/>
      <c r="C11" s="14"/>
      <c r="D11" s="85"/>
      <c r="E11" s="85"/>
      <c r="F11" s="14"/>
      <c r="G11" s="14"/>
      <c r="H11" s="14"/>
      <c r="I11" s="14"/>
    </row>
    <row r="12" spans="1:9" ht="30.75" customHeight="1" x14ac:dyDescent="0.2">
      <c r="A12" s="4" t="s">
        <v>30</v>
      </c>
      <c r="B12" s="8" t="s">
        <v>11</v>
      </c>
      <c r="C12" s="90">
        <f>C14+C17+C20+C25+C29+C34+C40+C44+C49</f>
        <v>220684798.68000001</v>
      </c>
      <c r="D12" s="90">
        <f>D14+D17+D20+D25+D29+D34+D40+D44+D49</f>
        <v>233674044.44999999</v>
      </c>
      <c r="E12" s="90">
        <f>E14+E17+E20+E25+E29+E34+E40+E44+E49</f>
        <v>247288105.52000001</v>
      </c>
      <c r="F12" s="72"/>
      <c r="G12" s="72"/>
      <c r="H12" s="72"/>
      <c r="I12" s="15"/>
    </row>
    <row r="13" spans="1:9" x14ac:dyDescent="0.2">
      <c r="A13" s="4"/>
      <c r="B13" s="8"/>
      <c r="C13" s="86"/>
      <c r="D13" s="91"/>
      <c r="E13" s="91"/>
      <c r="F13" s="73"/>
      <c r="G13" s="73"/>
      <c r="H13" s="73"/>
      <c r="I13" s="16"/>
    </row>
    <row r="14" spans="1:9" ht="16.5" customHeight="1" x14ac:dyDescent="0.2">
      <c r="A14" s="5" t="s">
        <v>8</v>
      </c>
      <c r="B14" s="9" t="s">
        <v>12</v>
      </c>
      <c r="C14" s="91">
        <f>C15</f>
        <v>177846977</v>
      </c>
      <c r="D14" s="91">
        <f>D15</f>
        <v>189762408</v>
      </c>
      <c r="E14" s="91">
        <f>E15</f>
        <v>201921786</v>
      </c>
      <c r="F14" s="73"/>
      <c r="G14" s="73"/>
      <c r="H14" s="73"/>
      <c r="I14" s="16"/>
    </row>
    <row r="15" spans="1:9" ht="24.75" customHeight="1" x14ac:dyDescent="0.2">
      <c r="A15" s="6" t="s">
        <v>0</v>
      </c>
      <c r="B15" s="9" t="s">
        <v>13</v>
      </c>
      <c r="C15" s="91">
        <v>177846977</v>
      </c>
      <c r="D15" s="91">
        <v>189762408</v>
      </c>
      <c r="E15" s="91">
        <v>201921786</v>
      </c>
      <c r="F15" s="73"/>
      <c r="G15" s="73"/>
      <c r="H15" s="73"/>
      <c r="I15" s="16"/>
    </row>
    <row r="16" spans="1:9" ht="13.15" customHeight="1" x14ac:dyDescent="0.2">
      <c r="A16" s="6"/>
      <c r="B16" s="9"/>
      <c r="C16" s="91"/>
      <c r="D16" s="91"/>
      <c r="E16" s="91"/>
      <c r="F16" s="73"/>
      <c r="G16" s="73"/>
      <c r="H16" s="73"/>
      <c r="I16" s="16"/>
    </row>
    <row r="17" spans="1:11" ht="53.25" customHeight="1" x14ac:dyDescent="0.2">
      <c r="A17" s="7" t="s">
        <v>3</v>
      </c>
      <c r="B17" s="9" t="s">
        <v>14</v>
      </c>
      <c r="C17" s="92">
        <f>C18</f>
        <v>20306787.68</v>
      </c>
      <c r="D17" s="92">
        <f>D18</f>
        <v>21303231.449999999</v>
      </c>
      <c r="E17" s="92">
        <f>E18</f>
        <v>22252739.52</v>
      </c>
      <c r="F17" s="74"/>
      <c r="G17" s="74"/>
      <c r="H17" s="74"/>
      <c r="I17" s="16"/>
    </row>
    <row r="18" spans="1:11" ht="38.25" customHeight="1" x14ac:dyDescent="0.2">
      <c r="A18" s="6" t="s">
        <v>4</v>
      </c>
      <c r="B18" s="9" t="s">
        <v>15</v>
      </c>
      <c r="C18" s="92">
        <v>20306787.68</v>
      </c>
      <c r="D18" s="92">
        <v>21303231.449999999</v>
      </c>
      <c r="E18" s="92">
        <v>22252739.52</v>
      </c>
      <c r="F18" s="74"/>
      <c r="G18" s="74"/>
      <c r="H18" s="74"/>
      <c r="I18" s="16"/>
    </row>
    <row r="19" spans="1:11" ht="13.5" customHeight="1" x14ac:dyDescent="0.2">
      <c r="A19" s="6"/>
      <c r="B19" s="9"/>
      <c r="C19" s="91"/>
      <c r="D19" s="91"/>
      <c r="E19" s="91"/>
      <c r="F19" s="73"/>
      <c r="G19" s="73"/>
      <c r="H19" s="73"/>
      <c r="I19" s="16"/>
    </row>
    <row r="20" spans="1:11" ht="22.5" customHeight="1" x14ac:dyDescent="0.2">
      <c r="A20" s="7" t="s">
        <v>1</v>
      </c>
      <c r="B20" s="9" t="s">
        <v>16</v>
      </c>
      <c r="C20" s="91">
        <f>SUM(C21:C23)</f>
        <v>9412234</v>
      </c>
      <c r="D20" s="91">
        <f>SUM(D21:D23)</f>
        <v>9777705</v>
      </c>
      <c r="E20" s="91">
        <f>SUM(E21:E23)</f>
        <v>10165880</v>
      </c>
      <c r="F20" s="73"/>
      <c r="G20" s="73"/>
      <c r="H20" s="73"/>
      <c r="I20" s="16"/>
    </row>
    <row r="21" spans="1:11" ht="40.5" customHeight="1" x14ac:dyDescent="0.2">
      <c r="A21" s="6" t="s">
        <v>135</v>
      </c>
      <c r="B21" s="9" t="s">
        <v>136</v>
      </c>
      <c r="C21" s="91">
        <v>7099000</v>
      </c>
      <c r="D21" s="91">
        <v>7374441</v>
      </c>
      <c r="E21" s="91">
        <v>7667206</v>
      </c>
      <c r="F21" s="73"/>
      <c r="G21" s="73"/>
      <c r="H21" s="73"/>
      <c r="I21" s="16"/>
    </row>
    <row r="22" spans="1:11" ht="24" customHeight="1" x14ac:dyDescent="0.2">
      <c r="A22" s="6" t="s">
        <v>42</v>
      </c>
      <c r="B22" s="9" t="s">
        <v>43</v>
      </c>
      <c r="C22" s="92">
        <v>143234</v>
      </c>
      <c r="D22" s="92">
        <v>149068</v>
      </c>
      <c r="E22" s="92">
        <v>154986</v>
      </c>
      <c r="F22" s="74"/>
      <c r="G22" s="74"/>
      <c r="H22" s="74"/>
      <c r="I22" s="16"/>
    </row>
    <row r="23" spans="1:11" ht="27.75" customHeight="1" x14ac:dyDescent="0.2">
      <c r="A23" s="6" t="s">
        <v>44</v>
      </c>
      <c r="B23" s="9" t="s">
        <v>45</v>
      </c>
      <c r="C23" s="92">
        <v>2170000</v>
      </c>
      <c r="D23" s="92">
        <v>2254196</v>
      </c>
      <c r="E23" s="92">
        <v>2343688</v>
      </c>
      <c r="F23" s="74"/>
      <c r="G23" s="74"/>
      <c r="H23" s="74"/>
      <c r="I23" s="16"/>
    </row>
    <row r="24" spans="1:11" ht="15" customHeight="1" x14ac:dyDescent="0.2">
      <c r="A24" s="6"/>
      <c r="B24" s="9"/>
      <c r="C24" s="91"/>
      <c r="D24" s="91"/>
      <c r="E24" s="91"/>
      <c r="F24" s="73"/>
      <c r="G24" s="73"/>
      <c r="H24" s="73"/>
      <c r="I24" s="16"/>
    </row>
    <row r="25" spans="1:11" ht="24.75" customHeight="1" x14ac:dyDescent="0.2">
      <c r="A25" s="7" t="s">
        <v>28</v>
      </c>
      <c r="B25" s="9" t="s">
        <v>17</v>
      </c>
      <c r="C25" s="91">
        <f>C26+C27</f>
        <v>3240800</v>
      </c>
      <c r="D25" s="91">
        <f>D26+D27</f>
        <v>3352700</v>
      </c>
      <c r="E25" s="91">
        <f>E26+E27</f>
        <v>3469700</v>
      </c>
      <c r="F25" s="73"/>
      <c r="G25" s="73"/>
      <c r="H25" s="73"/>
      <c r="I25" s="16"/>
    </row>
    <row r="26" spans="1:11" ht="45.75" customHeight="1" x14ac:dyDescent="0.2">
      <c r="A26" s="6" t="s">
        <v>46</v>
      </c>
      <c r="B26" s="9" t="s">
        <v>47</v>
      </c>
      <c r="C26" s="92">
        <v>2739000</v>
      </c>
      <c r="D26" s="92">
        <v>2830900</v>
      </c>
      <c r="E26" s="92">
        <v>2927000</v>
      </c>
      <c r="F26" s="74"/>
      <c r="G26" s="74"/>
      <c r="H26" s="74"/>
      <c r="I26" s="16"/>
      <c r="K26" s="44"/>
    </row>
    <row r="27" spans="1:11" ht="52.5" customHeight="1" x14ac:dyDescent="0.2">
      <c r="A27" s="6" t="s">
        <v>7</v>
      </c>
      <c r="B27" s="9" t="s">
        <v>18</v>
      </c>
      <c r="C27" s="92">
        <v>501800</v>
      </c>
      <c r="D27" s="92">
        <v>521800</v>
      </c>
      <c r="E27" s="92">
        <v>542700</v>
      </c>
      <c r="F27" s="74"/>
      <c r="G27" s="74"/>
      <c r="H27" s="74"/>
      <c r="I27" s="16"/>
    </row>
    <row r="28" spans="1:11" ht="15.75" customHeight="1" x14ac:dyDescent="0.2">
      <c r="A28" s="6"/>
      <c r="B28" s="9"/>
      <c r="C28" s="91"/>
      <c r="D28" s="91"/>
      <c r="E28" s="91"/>
      <c r="F28" s="73"/>
      <c r="G28" s="73"/>
      <c r="H28" s="73"/>
      <c r="I28" s="16"/>
    </row>
    <row r="29" spans="1:11" ht="54.75" customHeight="1" x14ac:dyDescent="0.2">
      <c r="A29" s="5" t="s">
        <v>58</v>
      </c>
      <c r="B29" s="9" t="s">
        <v>59</v>
      </c>
      <c r="C29" s="92">
        <f>C30+C31+C32</f>
        <v>8567000</v>
      </c>
      <c r="D29" s="92">
        <f>D30+D31+D32</f>
        <v>8267000</v>
      </c>
      <c r="E29" s="92">
        <f>E30+E31+E32</f>
        <v>8267000</v>
      </c>
      <c r="F29" s="74"/>
      <c r="G29" s="74"/>
      <c r="H29" s="74"/>
      <c r="I29" s="16"/>
    </row>
    <row r="30" spans="1:11" ht="114.75" customHeight="1" x14ac:dyDescent="0.2">
      <c r="A30" s="6" t="s">
        <v>60</v>
      </c>
      <c r="B30" s="9" t="s">
        <v>61</v>
      </c>
      <c r="C30" s="92">
        <v>2904000</v>
      </c>
      <c r="D30" s="92">
        <v>2604000</v>
      </c>
      <c r="E30" s="92">
        <v>2604000</v>
      </c>
      <c r="F30" s="74"/>
      <c r="G30" s="74"/>
      <c r="H30" s="74"/>
      <c r="I30" s="16"/>
    </row>
    <row r="31" spans="1:11" ht="31.5" customHeight="1" x14ac:dyDescent="0.2">
      <c r="A31" s="6" t="s">
        <v>62</v>
      </c>
      <c r="B31" s="9" t="s">
        <v>63</v>
      </c>
      <c r="C31" s="92">
        <v>163000</v>
      </c>
      <c r="D31" s="92">
        <v>163000</v>
      </c>
      <c r="E31" s="92">
        <v>163000</v>
      </c>
      <c r="F31" s="74"/>
      <c r="G31" s="74"/>
      <c r="H31" s="74"/>
      <c r="I31" s="16"/>
    </row>
    <row r="32" spans="1:11" ht="114.75" customHeight="1" x14ac:dyDescent="0.2">
      <c r="A32" s="6" t="s">
        <v>64</v>
      </c>
      <c r="B32" s="9" t="s">
        <v>65</v>
      </c>
      <c r="C32" s="92">
        <v>5500000</v>
      </c>
      <c r="D32" s="92">
        <v>5500000</v>
      </c>
      <c r="E32" s="92">
        <v>5500000</v>
      </c>
      <c r="F32" s="74"/>
      <c r="G32" s="74"/>
      <c r="H32" s="74"/>
      <c r="I32" s="16"/>
    </row>
    <row r="33" spans="1:10" ht="15.75" customHeight="1" x14ac:dyDescent="0.2">
      <c r="A33" s="6"/>
      <c r="B33" s="9"/>
      <c r="C33" s="91"/>
      <c r="D33" s="91"/>
      <c r="E33" s="91"/>
      <c r="F33" s="73"/>
      <c r="G33" s="73"/>
      <c r="H33" s="73"/>
      <c r="I33" s="16"/>
    </row>
    <row r="34" spans="1:10" ht="32.25" customHeight="1" x14ac:dyDescent="0.2">
      <c r="A34" s="7" t="s">
        <v>9</v>
      </c>
      <c r="B34" s="9" t="s">
        <v>19</v>
      </c>
      <c r="C34" s="92">
        <f>C35</f>
        <v>360000</v>
      </c>
      <c r="D34" s="92">
        <f>D35</f>
        <v>360000</v>
      </c>
      <c r="E34" s="92">
        <f>E35</f>
        <v>360000</v>
      </c>
      <c r="F34" s="74"/>
      <c r="G34" s="74"/>
      <c r="H34" s="74"/>
      <c r="I34" s="16"/>
    </row>
    <row r="35" spans="1:10" ht="28.5" customHeight="1" x14ac:dyDescent="0.2">
      <c r="A35" s="6" t="s">
        <v>2</v>
      </c>
      <c r="B35" s="9" t="s">
        <v>20</v>
      </c>
      <c r="C35" s="92">
        <v>360000</v>
      </c>
      <c r="D35" s="92">
        <v>360000</v>
      </c>
      <c r="E35" s="92">
        <v>360000</v>
      </c>
      <c r="F35" s="74"/>
      <c r="G35" s="74"/>
      <c r="H35" s="74"/>
      <c r="I35" s="16"/>
    </row>
    <row r="36" spans="1:10" ht="15.75" customHeight="1" x14ac:dyDescent="0.2">
      <c r="A36" s="6"/>
      <c r="B36" s="9"/>
      <c r="C36" s="92"/>
      <c r="D36" s="92"/>
      <c r="E36" s="92"/>
      <c r="F36" s="74"/>
      <c r="G36" s="74"/>
      <c r="H36" s="74"/>
      <c r="I36" s="16"/>
    </row>
    <row r="37" spans="1:10" ht="39" hidden="1" customHeight="1" x14ac:dyDescent="0.2">
      <c r="A37" s="45" t="s">
        <v>109</v>
      </c>
      <c r="B37" s="9" t="s">
        <v>110</v>
      </c>
      <c r="C37" s="92">
        <f>C38</f>
        <v>0</v>
      </c>
      <c r="D37" s="92">
        <f>D38</f>
        <v>0</v>
      </c>
      <c r="E37" s="92">
        <f>E38</f>
        <v>0</v>
      </c>
      <c r="F37" s="69"/>
      <c r="G37" s="69"/>
      <c r="H37" s="69"/>
      <c r="I37" s="37"/>
      <c r="J37" s="16"/>
    </row>
    <row r="38" spans="1:10" s="48" customFormat="1" ht="33" hidden="1" customHeight="1" x14ac:dyDescent="0.2">
      <c r="A38" s="6" t="s">
        <v>111</v>
      </c>
      <c r="B38" s="9" t="s">
        <v>112</v>
      </c>
      <c r="C38" s="92">
        <v>0</v>
      </c>
      <c r="D38" s="92">
        <v>0</v>
      </c>
      <c r="E38" s="92">
        <v>0</v>
      </c>
      <c r="F38" s="69"/>
      <c r="G38" s="69"/>
      <c r="H38" s="69"/>
      <c r="I38" s="37"/>
      <c r="J38" s="16"/>
    </row>
    <row r="39" spans="1:10" ht="15.75" hidden="1" customHeight="1" x14ac:dyDescent="0.2">
      <c r="A39" s="6"/>
      <c r="B39" s="9"/>
      <c r="C39" s="92"/>
      <c r="D39" s="92"/>
      <c r="E39" s="92"/>
      <c r="F39" s="74"/>
      <c r="G39" s="74"/>
      <c r="H39" s="74"/>
      <c r="I39" s="16"/>
    </row>
    <row r="40" spans="1:10" ht="40.5" customHeight="1" x14ac:dyDescent="0.2">
      <c r="A40" s="7" t="s">
        <v>10</v>
      </c>
      <c r="B40" s="9" t="s">
        <v>21</v>
      </c>
      <c r="C40" s="92">
        <f>C41+C42</f>
        <v>150000</v>
      </c>
      <c r="D40" s="92">
        <f>D41+D42</f>
        <v>50000</v>
      </c>
      <c r="E40" s="92">
        <f>E41+E42</f>
        <v>50000</v>
      </c>
      <c r="F40" s="74"/>
      <c r="G40" s="74"/>
      <c r="H40" s="74"/>
      <c r="I40" s="16"/>
    </row>
    <row r="41" spans="1:10" ht="82.9" hidden="1" customHeight="1" x14ac:dyDescent="0.2">
      <c r="A41" s="6" t="s">
        <v>37</v>
      </c>
      <c r="B41" s="9" t="s">
        <v>38</v>
      </c>
      <c r="C41" s="92"/>
      <c r="D41" s="92"/>
      <c r="E41" s="92"/>
      <c r="F41" s="74"/>
      <c r="G41" s="74"/>
      <c r="H41" s="74"/>
      <c r="I41" s="16"/>
    </row>
    <row r="42" spans="1:10" ht="54" customHeight="1" x14ac:dyDescent="0.2">
      <c r="A42" s="6" t="s">
        <v>36</v>
      </c>
      <c r="B42" s="9" t="s">
        <v>27</v>
      </c>
      <c r="C42" s="92">
        <v>150000</v>
      </c>
      <c r="D42" s="92">
        <v>50000</v>
      </c>
      <c r="E42" s="92">
        <v>50000</v>
      </c>
      <c r="F42" s="74"/>
      <c r="G42" s="74"/>
      <c r="H42" s="74"/>
      <c r="I42" s="16"/>
    </row>
    <row r="43" spans="1:10" ht="13.5" customHeight="1" x14ac:dyDescent="0.2">
      <c r="A43" s="6"/>
      <c r="B43" s="9"/>
      <c r="C43" s="92"/>
      <c r="D43" s="92"/>
      <c r="E43" s="92"/>
      <c r="F43" s="74"/>
      <c r="G43" s="74"/>
      <c r="H43" s="74"/>
      <c r="I43" s="16"/>
    </row>
    <row r="44" spans="1:10" ht="33.75" customHeight="1" x14ac:dyDescent="0.2">
      <c r="A44" s="7" t="s">
        <v>5</v>
      </c>
      <c r="B44" s="9" t="s">
        <v>22</v>
      </c>
      <c r="C44" s="92">
        <f>C45+C46+C47</f>
        <v>736000</v>
      </c>
      <c r="D44" s="92">
        <f>D45+D46+D47</f>
        <v>736000</v>
      </c>
      <c r="E44" s="92">
        <f>E45+E46+E47</f>
        <v>736000</v>
      </c>
      <c r="F44" s="74"/>
      <c r="G44" s="74"/>
      <c r="H44" s="74"/>
      <c r="I44" s="16"/>
    </row>
    <row r="45" spans="1:10" ht="42" customHeight="1" x14ac:dyDescent="0.2">
      <c r="A45" s="55" t="s">
        <v>82</v>
      </c>
      <c r="B45" s="9" t="s">
        <v>162</v>
      </c>
      <c r="C45" s="92">
        <v>671000</v>
      </c>
      <c r="D45" s="92">
        <v>671000</v>
      </c>
      <c r="E45" s="92">
        <v>671000</v>
      </c>
      <c r="F45" s="74"/>
      <c r="G45" s="74"/>
      <c r="H45" s="74"/>
      <c r="I45" s="16"/>
    </row>
    <row r="46" spans="1:10" ht="94.5" customHeight="1" x14ac:dyDescent="0.2">
      <c r="A46" s="55" t="s">
        <v>156</v>
      </c>
      <c r="B46" s="59" t="s">
        <v>157</v>
      </c>
      <c r="C46" s="92">
        <v>1000</v>
      </c>
      <c r="D46" s="92">
        <v>1000</v>
      </c>
      <c r="E46" s="92">
        <v>1000</v>
      </c>
      <c r="F46" s="74"/>
      <c r="G46" s="74"/>
      <c r="H46" s="74"/>
      <c r="I46" s="16"/>
    </row>
    <row r="47" spans="1:10" ht="32.25" customHeight="1" x14ac:dyDescent="0.2">
      <c r="A47" s="55" t="s">
        <v>158</v>
      </c>
      <c r="B47" s="59" t="s">
        <v>159</v>
      </c>
      <c r="C47" s="103">
        <v>64000</v>
      </c>
      <c r="D47" s="104">
        <v>64000</v>
      </c>
      <c r="E47" s="92">
        <v>64000</v>
      </c>
      <c r="F47" s="74"/>
      <c r="G47" s="74"/>
      <c r="H47" s="74"/>
      <c r="I47" s="16"/>
    </row>
    <row r="48" spans="1:10" ht="15" customHeight="1" x14ac:dyDescent="0.2">
      <c r="A48" s="55"/>
      <c r="B48" s="59"/>
      <c r="C48" s="92"/>
      <c r="D48" s="92"/>
      <c r="E48" s="92"/>
      <c r="F48" s="74"/>
      <c r="G48" s="74"/>
      <c r="H48" s="74"/>
      <c r="I48" s="16"/>
    </row>
    <row r="49" spans="1:9" ht="24" customHeight="1" x14ac:dyDescent="0.2">
      <c r="A49" s="7" t="s">
        <v>137</v>
      </c>
      <c r="B49" s="9" t="s">
        <v>139</v>
      </c>
      <c r="C49" s="92">
        <f>C50</f>
        <v>65000</v>
      </c>
      <c r="D49" s="92">
        <f>D50</f>
        <v>65000</v>
      </c>
      <c r="E49" s="92">
        <f>E50</f>
        <v>65000</v>
      </c>
      <c r="F49" s="74"/>
      <c r="G49" s="74"/>
      <c r="H49" s="74"/>
      <c r="I49" s="16"/>
    </row>
    <row r="50" spans="1:9" ht="24" customHeight="1" x14ac:dyDescent="0.2">
      <c r="A50" s="6" t="s">
        <v>138</v>
      </c>
      <c r="B50" s="9" t="s">
        <v>140</v>
      </c>
      <c r="C50" s="92">
        <v>65000</v>
      </c>
      <c r="D50" s="92">
        <v>65000</v>
      </c>
      <c r="E50" s="92">
        <v>65000</v>
      </c>
      <c r="F50" s="74"/>
      <c r="G50" s="74"/>
      <c r="H50" s="74"/>
      <c r="I50" s="16"/>
    </row>
    <row r="51" spans="1:9" ht="15.75" customHeight="1" x14ac:dyDescent="0.2">
      <c r="A51" s="55"/>
      <c r="B51" s="59"/>
      <c r="C51" s="87"/>
      <c r="D51" s="87"/>
      <c r="E51" s="87"/>
      <c r="F51" s="74"/>
      <c r="G51" s="74"/>
      <c r="H51" s="74"/>
      <c r="I51" s="16"/>
    </row>
    <row r="52" spans="1:9" ht="30.75" customHeight="1" x14ac:dyDescent="0.2">
      <c r="A52" s="31" t="s">
        <v>6</v>
      </c>
      <c r="B52" s="20" t="s">
        <v>23</v>
      </c>
      <c r="C52" s="105">
        <f>C54+C120+C122+C125</f>
        <v>1172513568.8000002</v>
      </c>
      <c r="D52" s="105">
        <f>D54+D120+D122+D125</f>
        <v>1189077497.8599999</v>
      </c>
      <c r="E52" s="105">
        <f>E54+E120+E122+E125</f>
        <v>1207425428.05</v>
      </c>
      <c r="F52" s="75"/>
      <c r="G52" s="75"/>
      <c r="H52" s="75"/>
      <c r="I52" s="60"/>
    </row>
    <row r="53" spans="1:9" ht="11.45" customHeight="1" x14ac:dyDescent="0.2">
      <c r="A53" s="21"/>
      <c r="B53" s="22"/>
      <c r="C53" s="88"/>
      <c r="D53" s="88"/>
      <c r="E53" s="88"/>
      <c r="F53" s="76"/>
      <c r="G53" s="76"/>
      <c r="H53" s="76"/>
      <c r="I53" s="16"/>
    </row>
    <row r="54" spans="1:9" ht="54.75" customHeight="1" x14ac:dyDescent="0.2">
      <c r="A54" s="23" t="s">
        <v>31</v>
      </c>
      <c r="B54" s="22" t="s">
        <v>29</v>
      </c>
      <c r="C54" s="106">
        <f>C55+C59+C94+C113</f>
        <v>1172513568.8000002</v>
      </c>
      <c r="D54" s="107">
        <f>D55+D59+D94+D113</f>
        <v>1189077497.8599999</v>
      </c>
      <c r="E54" s="107">
        <f>E55+E59+E94+E113</f>
        <v>1207425428.05</v>
      </c>
      <c r="F54" s="77"/>
      <c r="G54" s="77"/>
      <c r="H54" s="77"/>
      <c r="I54" s="16"/>
    </row>
    <row r="55" spans="1:9" ht="30" customHeight="1" x14ac:dyDescent="0.2">
      <c r="A55" s="24" t="s">
        <v>34</v>
      </c>
      <c r="B55" s="22" t="s">
        <v>40</v>
      </c>
      <c r="C55" s="107">
        <f t="shared" ref="C55:E55" si="0">SUM(C56:C57)</f>
        <v>91044722.620000005</v>
      </c>
      <c r="D55" s="107">
        <f t="shared" ref="D55" si="1">SUM(D56:D57)</f>
        <v>75754351.379999995</v>
      </c>
      <c r="E55" s="107">
        <f t="shared" si="0"/>
        <v>77053957.310000002</v>
      </c>
      <c r="F55" s="77"/>
      <c r="G55" s="77"/>
      <c r="H55" s="77"/>
      <c r="I55" s="60"/>
    </row>
    <row r="56" spans="1:9" s="63" customFormat="1" ht="54" customHeight="1" x14ac:dyDescent="0.2">
      <c r="A56" s="27" t="s">
        <v>163</v>
      </c>
      <c r="B56" s="26" t="s">
        <v>48</v>
      </c>
      <c r="C56" s="108">
        <v>91044722.620000005</v>
      </c>
      <c r="D56" s="108">
        <v>75754351.379999995</v>
      </c>
      <c r="E56" s="108">
        <v>77053957.310000002</v>
      </c>
      <c r="F56" s="78"/>
      <c r="G56" s="78"/>
      <c r="H56" s="78"/>
      <c r="I56" s="62"/>
    </row>
    <row r="57" spans="1:9" s="19" customFormat="1" ht="46.5" hidden="1" customHeight="1" x14ac:dyDescent="0.2">
      <c r="A57" s="53" t="s">
        <v>116</v>
      </c>
      <c r="B57" s="26" t="s">
        <v>117</v>
      </c>
      <c r="C57" s="89">
        <v>0</v>
      </c>
      <c r="D57" s="89">
        <v>0</v>
      </c>
      <c r="E57" s="89">
        <v>0</v>
      </c>
      <c r="F57" s="79"/>
      <c r="G57" s="79"/>
      <c r="H57" s="79"/>
      <c r="I57" s="17"/>
    </row>
    <row r="58" spans="1:9" s="19" customFormat="1" ht="10.9" customHeight="1" x14ac:dyDescent="0.2">
      <c r="A58" s="50"/>
      <c r="B58" s="26"/>
      <c r="C58" s="88"/>
      <c r="D58" s="88"/>
      <c r="E58" s="88"/>
      <c r="F58" s="76"/>
      <c r="G58" s="76"/>
      <c r="H58" s="76"/>
      <c r="I58" s="17"/>
    </row>
    <row r="59" spans="1:9" s="19" customFormat="1" ht="39.75" customHeight="1" x14ac:dyDescent="0.2">
      <c r="A59" s="27" t="s">
        <v>33</v>
      </c>
      <c r="B59" s="26" t="s">
        <v>41</v>
      </c>
      <c r="C59" s="109">
        <f>C60+C61+C62+C63+C64+C65+C66+C67+C68+C69+C70+C71</f>
        <v>411804473.06999999</v>
      </c>
      <c r="D59" s="109">
        <f t="shared" ref="D59:E59" si="2">D60+D61+D62+D63+D64+D65+D66+D67+D68+D69+D70+D71</f>
        <v>410760820.19</v>
      </c>
      <c r="E59" s="109">
        <f t="shared" si="2"/>
        <v>409875307.83999997</v>
      </c>
      <c r="F59" s="80"/>
      <c r="G59" s="80"/>
      <c r="H59" s="80"/>
      <c r="I59" s="17"/>
    </row>
    <row r="60" spans="1:9" s="63" customFormat="1" ht="128.25" customHeight="1" x14ac:dyDescent="0.2">
      <c r="A60" s="27" t="s">
        <v>164</v>
      </c>
      <c r="B60" s="26" t="s">
        <v>75</v>
      </c>
      <c r="C60" s="108">
        <v>5150000</v>
      </c>
      <c r="D60" s="108">
        <v>5264750</v>
      </c>
      <c r="E60" s="108">
        <v>5381750</v>
      </c>
      <c r="F60" s="78"/>
      <c r="G60" s="78"/>
      <c r="H60" s="78"/>
      <c r="I60" s="62"/>
    </row>
    <row r="61" spans="1:9" s="35" customFormat="1" ht="55.5" hidden="1" customHeight="1" x14ac:dyDescent="0.2">
      <c r="A61" s="34" t="s">
        <v>95</v>
      </c>
      <c r="B61" s="22" t="s">
        <v>49</v>
      </c>
      <c r="C61" s="89">
        <v>0</v>
      </c>
      <c r="D61" s="89">
        <v>0</v>
      </c>
      <c r="E61" s="89">
        <v>0</v>
      </c>
      <c r="F61" s="79"/>
      <c r="G61" s="79"/>
      <c r="H61" s="79"/>
      <c r="I61" s="17"/>
    </row>
    <row r="62" spans="1:9" s="35" customFormat="1" ht="80.25" hidden="1" customHeight="1" x14ac:dyDescent="0.2">
      <c r="A62" s="27" t="s">
        <v>90</v>
      </c>
      <c r="B62" s="22" t="s">
        <v>91</v>
      </c>
      <c r="C62" s="89">
        <v>0</v>
      </c>
      <c r="D62" s="89">
        <v>0</v>
      </c>
      <c r="E62" s="89">
        <v>0</v>
      </c>
      <c r="F62" s="79"/>
      <c r="G62" s="79"/>
      <c r="H62" s="79"/>
      <c r="I62" s="17"/>
    </row>
    <row r="63" spans="1:9" s="63" customFormat="1" ht="93.75" customHeight="1" x14ac:dyDescent="0.2">
      <c r="A63" s="71" t="s">
        <v>165</v>
      </c>
      <c r="B63" s="22" t="s">
        <v>124</v>
      </c>
      <c r="C63" s="108">
        <v>10483133.85</v>
      </c>
      <c r="D63" s="108">
        <v>10336974.619999999</v>
      </c>
      <c r="E63" s="108">
        <v>10585943.27</v>
      </c>
      <c r="F63" s="78"/>
      <c r="G63" s="78"/>
      <c r="H63" s="78"/>
      <c r="I63" s="62"/>
    </row>
    <row r="64" spans="1:9" s="63" customFormat="1" ht="77.25" customHeight="1" x14ac:dyDescent="0.2">
      <c r="A64" s="93" t="s">
        <v>151</v>
      </c>
      <c r="B64" s="117" t="s">
        <v>150</v>
      </c>
      <c r="C64" s="108">
        <v>0</v>
      </c>
      <c r="D64" s="108">
        <v>1250000</v>
      </c>
      <c r="E64" s="108">
        <v>0</v>
      </c>
      <c r="F64" s="78"/>
      <c r="G64" s="78"/>
      <c r="H64" s="78"/>
      <c r="I64" s="62"/>
    </row>
    <row r="65" spans="1:9" s="35" customFormat="1" ht="44.25" hidden="1" customHeight="1" x14ac:dyDescent="0.2">
      <c r="A65" s="36" t="s">
        <v>96</v>
      </c>
      <c r="B65" s="22" t="s">
        <v>97</v>
      </c>
      <c r="C65" s="89">
        <v>0</v>
      </c>
      <c r="D65" s="89">
        <v>0</v>
      </c>
      <c r="E65" s="89">
        <v>0</v>
      </c>
      <c r="F65" s="79"/>
      <c r="G65" s="79"/>
      <c r="H65" s="79"/>
      <c r="I65" s="17"/>
    </row>
    <row r="66" spans="1:9" s="35" customFormat="1" ht="42" customHeight="1" x14ac:dyDescent="0.2">
      <c r="A66" s="36" t="s">
        <v>169</v>
      </c>
      <c r="B66" s="22" t="s">
        <v>168</v>
      </c>
      <c r="C66" s="108">
        <v>1658974.65</v>
      </c>
      <c r="D66" s="89">
        <v>0</v>
      </c>
      <c r="E66" s="89">
        <v>0</v>
      </c>
      <c r="F66" s="79"/>
      <c r="G66" s="79"/>
      <c r="H66" s="79"/>
      <c r="I66" s="17"/>
    </row>
    <row r="67" spans="1:9" s="35" customFormat="1" ht="32.25" hidden="1" customHeight="1" x14ac:dyDescent="0.2">
      <c r="A67" s="34" t="s">
        <v>170</v>
      </c>
      <c r="B67" s="22" t="s">
        <v>94</v>
      </c>
      <c r="C67" s="89">
        <v>0</v>
      </c>
      <c r="D67" s="89">
        <v>0</v>
      </c>
      <c r="E67" s="89">
        <v>0</v>
      </c>
      <c r="F67" s="79"/>
      <c r="G67" s="79"/>
      <c r="H67" s="79"/>
      <c r="I67" s="17"/>
    </row>
    <row r="68" spans="1:9" s="35" customFormat="1" ht="54.75" hidden="1" customHeight="1" x14ac:dyDescent="0.2">
      <c r="A68" s="34" t="s">
        <v>88</v>
      </c>
      <c r="B68" s="22" t="s">
        <v>89</v>
      </c>
      <c r="C68" s="89">
        <v>0</v>
      </c>
      <c r="D68" s="89">
        <v>0</v>
      </c>
      <c r="E68" s="89">
        <v>0</v>
      </c>
      <c r="F68" s="79"/>
      <c r="G68" s="79"/>
      <c r="H68" s="79"/>
      <c r="I68" s="17"/>
    </row>
    <row r="69" spans="1:9" s="35" customFormat="1" ht="27.75" hidden="1" customHeight="1" x14ac:dyDescent="0.2">
      <c r="A69" s="34" t="s">
        <v>92</v>
      </c>
      <c r="B69" s="22" t="s">
        <v>93</v>
      </c>
      <c r="C69" s="89">
        <v>0</v>
      </c>
      <c r="D69" s="89">
        <v>0</v>
      </c>
      <c r="E69" s="89">
        <v>0</v>
      </c>
      <c r="F69" s="79"/>
      <c r="G69" s="79"/>
      <c r="H69" s="79"/>
      <c r="I69" s="17"/>
    </row>
    <row r="70" spans="1:9" s="35" customFormat="1" ht="52.5" hidden="1" customHeight="1" x14ac:dyDescent="0.2">
      <c r="A70" s="27" t="s">
        <v>81</v>
      </c>
      <c r="B70" s="26" t="s">
        <v>85</v>
      </c>
      <c r="C70" s="89">
        <v>0</v>
      </c>
      <c r="D70" s="89">
        <v>0</v>
      </c>
      <c r="E70" s="89">
        <v>0</v>
      </c>
      <c r="F70" s="79"/>
      <c r="G70" s="79"/>
      <c r="H70" s="79"/>
      <c r="I70" s="17"/>
    </row>
    <row r="71" spans="1:9" s="19" customFormat="1" ht="28.5" customHeight="1" x14ac:dyDescent="0.2">
      <c r="A71" s="32" t="s">
        <v>126</v>
      </c>
      <c r="B71" s="26" t="s">
        <v>72</v>
      </c>
      <c r="C71" s="110">
        <f>SUM(C72:C93)</f>
        <v>394512364.56999999</v>
      </c>
      <c r="D71" s="110">
        <f>SUM(D72:D93)</f>
        <v>393909095.56999999</v>
      </c>
      <c r="E71" s="110">
        <f>SUM(E72:E93)</f>
        <v>393907614.56999999</v>
      </c>
      <c r="F71" s="80"/>
      <c r="G71" s="80"/>
      <c r="H71" s="80"/>
      <c r="I71" s="61"/>
    </row>
    <row r="72" spans="1:9" s="63" customFormat="1" ht="56.25" customHeight="1" x14ac:dyDescent="0.2">
      <c r="A72" s="27" t="s">
        <v>127</v>
      </c>
      <c r="B72" s="28"/>
      <c r="C72" s="108">
        <v>391731645.69999999</v>
      </c>
      <c r="D72" s="108">
        <v>391731645.69999999</v>
      </c>
      <c r="E72" s="108">
        <v>391731645.69999999</v>
      </c>
      <c r="F72" s="78"/>
      <c r="G72" s="78"/>
      <c r="H72" s="78"/>
      <c r="I72" s="62"/>
    </row>
    <row r="73" spans="1:9" s="63" customFormat="1" ht="93" customHeight="1" x14ac:dyDescent="0.2">
      <c r="A73" s="27" t="s">
        <v>128</v>
      </c>
      <c r="B73" s="28"/>
      <c r="C73" s="108">
        <v>148500</v>
      </c>
      <c r="D73" s="108">
        <v>154410</v>
      </c>
      <c r="E73" s="108">
        <v>160590</v>
      </c>
      <c r="F73" s="78"/>
      <c r="G73" s="78"/>
      <c r="H73" s="78"/>
      <c r="I73" s="62"/>
    </row>
    <row r="74" spans="1:9" s="63" customFormat="1" ht="54" customHeight="1" x14ac:dyDescent="0.2">
      <c r="A74" s="27" t="s">
        <v>125</v>
      </c>
      <c r="B74" s="28"/>
      <c r="C74" s="108">
        <v>1244146</v>
      </c>
      <c r="D74" s="108">
        <v>704765</v>
      </c>
      <c r="E74" s="108">
        <v>697104</v>
      </c>
      <c r="F74" s="78"/>
      <c r="G74" s="78"/>
      <c r="H74" s="78"/>
      <c r="I74" s="62"/>
    </row>
    <row r="75" spans="1:9" s="63" customFormat="1" ht="30.75" customHeight="1" x14ac:dyDescent="0.2">
      <c r="A75" s="27" t="s">
        <v>149</v>
      </c>
      <c r="B75" s="28"/>
      <c r="C75" s="108">
        <v>317254.87</v>
      </c>
      <c r="D75" s="108">
        <v>317254.87</v>
      </c>
      <c r="E75" s="108">
        <v>317254.87</v>
      </c>
      <c r="F75" s="78"/>
      <c r="G75" s="78"/>
      <c r="H75" s="78"/>
    </row>
    <row r="76" spans="1:9" s="35" customFormat="1" ht="66.75" hidden="1" customHeight="1" x14ac:dyDescent="0.2">
      <c r="A76" s="36" t="s">
        <v>98</v>
      </c>
      <c r="B76" s="28"/>
      <c r="C76" s="108">
        <v>0</v>
      </c>
      <c r="D76" s="108">
        <v>0</v>
      </c>
      <c r="E76" s="108">
        <v>0</v>
      </c>
      <c r="F76" s="78"/>
      <c r="G76" s="78"/>
      <c r="H76" s="78"/>
    </row>
    <row r="77" spans="1:9" s="35" customFormat="1" ht="78.75" hidden="1" customHeight="1" x14ac:dyDescent="0.2">
      <c r="A77" s="40" t="s">
        <v>99</v>
      </c>
      <c r="B77" s="28"/>
      <c r="C77" s="108">
        <v>0</v>
      </c>
      <c r="D77" s="108">
        <v>0</v>
      </c>
      <c r="E77" s="108">
        <v>0</v>
      </c>
      <c r="F77" s="78"/>
      <c r="G77" s="78"/>
      <c r="H77" s="78"/>
    </row>
    <row r="78" spans="1:9" s="35" customFormat="1" ht="63.75" hidden="1" customHeight="1" x14ac:dyDescent="0.2">
      <c r="A78" s="36" t="s">
        <v>100</v>
      </c>
      <c r="B78" s="28"/>
      <c r="C78" s="108">
        <v>0</v>
      </c>
      <c r="D78" s="108">
        <v>0</v>
      </c>
      <c r="E78" s="108">
        <v>0</v>
      </c>
      <c r="F78" s="78"/>
      <c r="G78" s="78"/>
      <c r="H78" s="78"/>
    </row>
    <row r="79" spans="1:9" s="35" customFormat="1" ht="27" hidden="1" customHeight="1" x14ac:dyDescent="0.2">
      <c r="A79" s="36" t="s">
        <v>101</v>
      </c>
      <c r="B79" s="28"/>
      <c r="C79" s="108">
        <v>0</v>
      </c>
      <c r="D79" s="108">
        <v>0</v>
      </c>
      <c r="E79" s="108">
        <v>0</v>
      </c>
      <c r="F79" s="78"/>
      <c r="G79" s="78"/>
      <c r="H79" s="78"/>
    </row>
    <row r="80" spans="1:9" s="35" customFormat="1" ht="39.75" hidden="1" customHeight="1" x14ac:dyDescent="0.2">
      <c r="A80" s="40" t="s">
        <v>102</v>
      </c>
      <c r="B80" s="28"/>
      <c r="C80" s="108">
        <v>0</v>
      </c>
      <c r="D80" s="108">
        <v>0</v>
      </c>
      <c r="E80" s="108">
        <v>0</v>
      </c>
      <c r="F80" s="78"/>
      <c r="G80" s="78"/>
      <c r="H80" s="78"/>
    </row>
    <row r="81" spans="1:9" s="35" customFormat="1" ht="53.25" hidden="1" customHeight="1" x14ac:dyDescent="0.2">
      <c r="A81" s="36" t="s">
        <v>103</v>
      </c>
      <c r="B81" s="28"/>
      <c r="C81" s="108">
        <v>0</v>
      </c>
      <c r="D81" s="108">
        <v>0</v>
      </c>
      <c r="E81" s="108">
        <v>0</v>
      </c>
      <c r="F81" s="78"/>
      <c r="G81" s="78"/>
      <c r="H81" s="78"/>
    </row>
    <row r="82" spans="1:9" s="35" customFormat="1" ht="57" hidden="1" customHeight="1" x14ac:dyDescent="0.2">
      <c r="A82" s="41" t="s">
        <v>104</v>
      </c>
      <c r="B82" s="28"/>
      <c r="C82" s="108">
        <v>0</v>
      </c>
      <c r="D82" s="108">
        <v>0</v>
      </c>
      <c r="E82" s="108">
        <v>0</v>
      </c>
      <c r="F82" s="78"/>
      <c r="G82" s="78"/>
      <c r="H82" s="78"/>
    </row>
    <row r="83" spans="1:9" s="35" customFormat="1" ht="54.75" hidden="1" customHeight="1" x14ac:dyDescent="0.2">
      <c r="A83" s="42" t="s">
        <v>105</v>
      </c>
      <c r="B83" s="28"/>
      <c r="C83" s="108">
        <v>0</v>
      </c>
      <c r="D83" s="108">
        <v>0</v>
      </c>
      <c r="E83" s="108">
        <v>0</v>
      </c>
      <c r="F83" s="78"/>
      <c r="G83" s="78"/>
      <c r="H83" s="78"/>
    </row>
    <row r="84" spans="1:9" s="35" customFormat="1" ht="95.25" customHeight="1" x14ac:dyDescent="0.2">
      <c r="A84" s="36" t="s">
        <v>152</v>
      </c>
      <c r="B84" s="28"/>
      <c r="C84" s="108">
        <v>604444</v>
      </c>
      <c r="D84" s="108">
        <v>604444</v>
      </c>
      <c r="E84" s="108">
        <v>604444</v>
      </c>
      <c r="F84" s="78"/>
      <c r="G84" s="78"/>
      <c r="H84" s="78"/>
    </row>
    <row r="85" spans="1:9" s="35" customFormat="1" ht="93" hidden="1" customHeight="1" x14ac:dyDescent="0.2">
      <c r="A85" s="42" t="s">
        <v>106</v>
      </c>
      <c r="B85" s="28"/>
      <c r="C85" s="108">
        <v>0</v>
      </c>
      <c r="D85" s="108">
        <v>0</v>
      </c>
      <c r="E85" s="108">
        <v>0</v>
      </c>
      <c r="F85" s="78"/>
      <c r="G85" s="78"/>
      <c r="H85" s="78"/>
    </row>
    <row r="86" spans="1:9" s="35" customFormat="1" ht="56.25" customHeight="1" x14ac:dyDescent="0.2">
      <c r="A86" s="42" t="s">
        <v>107</v>
      </c>
      <c r="B86" s="28"/>
      <c r="C86" s="108">
        <v>343174</v>
      </c>
      <c r="D86" s="108">
        <v>343174</v>
      </c>
      <c r="E86" s="108">
        <v>343174</v>
      </c>
      <c r="F86" s="78"/>
      <c r="G86" s="78"/>
      <c r="H86" s="78"/>
    </row>
    <row r="87" spans="1:9" s="35" customFormat="1" ht="104.25" hidden="1" customHeight="1" x14ac:dyDescent="0.2">
      <c r="A87" s="42" t="s">
        <v>108</v>
      </c>
      <c r="B87" s="28"/>
      <c r="C87" s="108">
        <v>0</v>
      </c>
      <c r="D87" s="108">
        <v>0</v>
      </c>
      <c r="E87" s="108">
        <v>0</v>
      </c>
      <c r="F87" s="78"/>
      <c r="G87" s="78"/>
      <c r="H87" s="78"/>
    </row>
    <row r="88" spans="1:9" s="35" customFormat="1" ht="51.75" hidden="1" customHeight="1" x14ac:dyDescent="0.2">
      <c r="A88" s="42" t="s">
        <v>113</v>
      </c>
      <c r="B88" s="28"/>
      <c r="C88" s="108">
        <v>0</v>
      </c>
      <c r="D88" s="108">
        <v>0</v>
      </c>
      <c r="E88" s="108">
        <v>0</v>
      </c>
      <c r="F88" s="78"/>
      <c r="G88" s="78"/>
      <c r="H88" s="78"/>
    </row>
    <row r="89" spans="1:9" s="35" customFormat="1" ht="90" hidden="1" customHeight="1" x14ac:dyDescent="0.2">
      <c r="A89" s="43" t="s">
        <v>114</v>
      </c>
      <c r="B89" s="28"/>
      <c r="C89" s="108">
        <v>0</v>
      </c>
      <c r="D89" s="108">
        <v>0</v>
      </c>
      <c r="E89" s="108">
        <v>0</v>
      </c>
      <c r="F89" s="78"/>
      <c r="G89" s="78"/>
      <c r="H89" s="78"/>
    </row>
    <row r="90" spans="1:9" s="35" customFormat="1" ht="27.75" hidden="1" customHeight="1" x14ac:dyDescent="0.2">
      <c r="A90" s="42" t="s">
        <v>115</v>
      </c>
      <c r="B90" s="28"/>
      <c r="C90" s="108">
        <v>0</v>
      </c>
      <c r="D90" s="108">
        <v>0</v>
      </c>
      <c r="E90" s="108">
        <v>0</v>
      </c>
      <c r="F90" s="78"/>
      <c r="G90" s="78"/>
      <c r="H90" s="78"/>
    </row>
    <row r="91" spans="1:9" s="35" customFormat="1" ht="66" hidden="1" customHeight="1" x14ac:dyDescent="0.2">
      <c r="A91" s="43" t="s">
        <v>118</v>
      </c>
      <c r="B91" s="28"/>
      <c r="C91" s="108">
        <v>0</v>
      </c>
      <c r="D91" s="108">
        <v>0</v>
      </c>
      <c r="E91" s="108">
        <v>0</v>
      </c>
      <c r="F91" s="78"/>
      <c r="G91" s="78"/>
      <c r="H91" s="78"/>
    </row>
    <row r="92" spans="1:9" s="35" customFormat="1" ht="56.25" hidden="1" customHeight="1" x14ac:dyDescent="0.2">
      <c r="A92" s="42" t="s">
        <v>119</v>
      </c>
      <c r="B92" s="28"/>
      <c r="C92" s="108">
        <v>0</v>
      </c>
      <c r="D92" s="108">
        <v>0</v>
      </c>
      <c r="E92" s="108">
        <v>0</v>
      </c>
      <c r="F92" s="78"/>
      <c r="G92" s="78"/>
      <c r="H92" s="78"/>
    </row>
    <row r="93" spans="1:9" s="35" customFormat="1" ht="54" customHeight="1" x14ac:dyDescent="0.2">
      <c r="A93" s="116" t="s">
        <v>153</v>
      </c>
      <c r="B93" s="28"/>
      <c r="C93" s="108">
        <v>123200</v>
      </c>
      <c r="D93" s="108">
        <v>53402</v>
      </c>
      <c r="E93" s="108">
        <v>53402</v>
      </c>
      <c r="F93" s="78"/>
      <c r="G93" s="78"/>
      <c r="H93" s="78"/>
    </row>
    <row r="94" spans="1:9" s="19" customFormat="1" ht="30.75" customHeight="1" x14ac:dyDescent="0.2">
      <c r="A94" s="64" t="s">
        <v>35</v>
      </c>
      <c r="B94" s="26" t="s">
        <v>39</v>
      </c>
      <c r="C94" s="109">
        <f>C95+C104+C105+C106+C107+C108+C109+C110</f>
        <v>629137111.93000007</v>
      </c>
      <c r="D94" s="109">
        <f t="shared" ref="D94:E94" si="3">D95+D104+D105+D106+D107+D108+D109+D110</f>
        <v>663549006.54999995</v>
      </c>
      <c r="E94" s="109">
        <f t="shared" si="3"/>
        <v>680538268.18000007</v>
      </c>
      <c r="F94" s="80"/>
      <c r="G94" s="80"/>
      <c r="H94" s="80"/>
    </row>
    <row r="95" spans="1:9" s="19" customFormat="1" ht="53.25" customHeight="1" x14ac:dyDescent="0.2">
      <c r="A95" s="27" t="s">
        <v>56</v>
      </c>
      <c r="B95" s="26" t="s">
        <v>71</v>
      </c>
      <c r="C95" s="109">
        <f>SUM(C96:C103)</f>
        <v>53492357.039999999</v>
      </c>
      <c r="D95" s="109">
        <f>SUM(D96:D102)</f>
        <v>64467411.510000005</v>
      </c>
      <c r="E95" s="109">
        <f>SUM(E96:E102)</f>
        <v>57306383.75</v>
      </c>
      <c r="F95" s="80"/>
      <c r="G95" s="80"/>
      <c r="H95" s="80"/>
      <c r="I95" s="49"/>
    </row>
    <row r="96" spans="1:9" s="63" customFormat="1" ht="80.25" customHeight="1" x14ac:dyDescent="0.2">
      <c r="A96" s="27" t="s">
        <v>57</v>
      </c>
      <c r="B96" s="26"/>
      <c r="C96" s="108">
        <v>4275465.5999999996</v>
      </c>
      <c r="D96" s="108">
        <v>3429592.8</v>
      </c>
      <c r="E96" s="108">
        <v>3420372.48</v>
      </c>
      <c r="F96" s="78"/>
      <c r="G96" s="78"/>
      <c r="H96" s="78"/>
    </row>
    <row r="97" spans="1:9" s="63" customFormat="1" ht="54.75" customHeight="1" x14ac:dyDescent="0.2">
      <c r="A97" s="65" t="s">
        <v>129</v>
      </c>
      <c r="B97" s="26"/>
      <c r="C97" s="108">
        <v>464749</v>
      </c>
      <c r="D97" s="108">
        <v>481538.96</v>
      </c>
      <c r="E97" s="108">
        <v>499000.52</v>
      </c>
      <c r="F97" s="78"/>
      <c r="G97" s="78"/>
      <c r="H97" s="78"/>
    </row>
    <row r="98" spans="1:9" s="63" customFormat="1" ht="103.5" customHeight="1" x14ac:dyDescent="0.2">
      <c r="A98" s="27" t="s">
        <v>130</v>
      </c>
      <c r="B98" s="26"/>
      <c r="C98" s="108">
        <v>28000</v>
      </c>
      <c r="D98" s="108">
        <v>28000</v>
      </c>
      <c r="E98" s="108">
        <v>28000</v>
      </c>
      <c r="F98" s="78"/>
      <c r="G98" s="78"/>
      <c r="H98" s="78"/>
    </row>
    <row r="99" spans="1:9" s="63" customFormat="1" ht="57" customHeight="1" x14ac:dyDescent="0.2">
      <c r="A99" s="27" t="s">
        <v>132</v>
      </c>
      <c r="B99" s="26"/>
      <c r="C99" s="108">
        <v>35000</v>
      </c>
      <c r="D99" s="108">
        <v>35000</v>
      </c>
      <c r="E99" s="108">
        <v>35000</v>
      </c>
      <c r="F99" s="78"/>
      <c r="G99" s="78"/>
      <c r="H99" s="78"/>
    </row>
    <row r="100" spans="1:9" s="63" customFormat="1" ht="104.25" customHeight="1" x14ac:dyDescent="0.2">
      <c r="A100" s="27" t="s">
        <v>154</v>
      </c>
      <c r="B100" s="26"/>
      <c r="C100" s="108">
        <v>3544237.58</v>
      </c>
      <c r="D100" s="108">
        <v>3544237.58</v>
      </c>
      <c r="E100" s="108">
        <v>3544237.58</v>
      </c>
      <c r="F100" s="78"/>
      <c r="G100" s="78"/>
      <c r="H100" s="78"/>
    </row>
    <row r="101" spans="1:9" s="63" customFormat="1" ht="129.75" customHeight="1" x14ac:dyDescent="0.2">
      <c r="A101" s="27" t="s">
        <v>141</v>
      </c>
      <c r="B101" s="28"/>
      <c r="C101" s="108">
        <v>44149218</v>
      </c>
      <c r="D101" s="108">
        <v>56599204</v>
      </c>
      <c r="E101" s="108">
        <v>49429935</v>
      </c>
      <c r="F101" s="78"/>
      <c r="G101" s="78"/>
      <c r="H101" s="78"/>
    </row>
    <row r="102" spans="1:9" s="63" customFormat="1" ht="66" customHeight="1" x14ac:dyDescent="0.2">
      <c r="A102" s="27" t="s">
        <v>133</v>
      </c>
      <c r="B102" s="66"/>
      <c r="C102" s="108">
        <v>336382.86</v>
      </c>
      <c r="D102" s="108">
        <v>349838.17</v>
      </c>
      <c r="E102" s="108">
        <v>349838.17</v>
      </c>
      <c r="F102" s="78"/>
      <c r="G102" s="78"/>
      <c r="H102" s="78"/>
    </row>
    <row r="103" spans="1:9" s="63" customFormat="1" ht="155.25" customHeight="1" x14ac:dyDescent="0.2">
      <c r="A103" s="27" t="s">
        <v>155</v>
      </c>
      <c r="B103" s="94"/>
      <c r="C103" s="108">
        <v>659304</v>
      </c>
      <c r="D103" s="108">
        <v>0</v>
      </c>
      <c r="E103" s="108">
        <v>0</v>
      </c>
      <c r="F103" s="78"/>
      <c r="G103" s="78"/>
      <c r="H103" s="78"/>
    </row>
    <row r="104" spans="1:9" s="63" customFormat="1" ht="104.25" customHeight="1" x14ac:dyDescent="0.2">
      <c r="A104" s="118" t="s">
        <v>146</v>
      </c>
      <c r="B104" s="67" t="s">
        <v>52</v>
      </c>
      <c r="C104" s="108">
        <v>6102176.6600000001</v>
      </c>
      <c r="D104" s="108">
        <v>6697141.4699999997</v>
      </c>
      <c r="E104" s="108">
        <v>7010547.4699999997</v>
      </c>
      <c r="F104" s="78"/>
      <c r="G104" s="78"/>
      <c r="H104" s="78"/>
    </row>
    <row r="105" spans="1:9" s="19" customFormat="1" ht="83.25" customHeight="1" x14ac:dyDescent="0.2">
      <c r="A105" s="27" t="s">
        <v>166</v>
      </c>
      <c r="B105" s="26" t="s">
        <v>51</v>
      </c>
      <c r="C105" s="108">
        <v>1583255.5</v>
      </c>
      <c r="D105" s="108">
        <v>1666584.73</v>
      </c>
      <c r="E105" s="108">
        <v>1666584.73</v>
      </c>
      <c r="F105" s="81"/>
      <c r="G105" s="81"/>
      <c r="H105" s="81"/>
      <c r="I105" s="49"/>
    </row>
    <row r="106" spans="1:9" s="63" customFormat="1" ht="69" customHeight="1" x14ac:dyDescent="0.2">
      <c r="A106" s="27" t="s">
        <v>167</v>
      </c>
      <c r="B106" s="26" t="s">
        <v>50</v>
      </c>
      <c r="C106" s="108">
        <v>2830921.54</v>
      </c>
      <c r="D106" s="108">
        <v>2930444.94</v>
      </c>
      <c r="E106" s="108">
        <v>3037372.4</v>
      </c>
      <c r="F106" s="78"/>
      <c r="G106" s="78"/>
      <c r="H106" s="78"/>
    </row>
    <row r="107" spans="1:9" s="63" customFormat="1" ht="80.25" customHeight="1" x14ac:dyDescent="0.2">
      <c r="A107" s="27" t="s">
        <v>55</v>
      </c>
      <c r="B107" s="29" t="s">
        <v>53</v>
      </c>
      <c r="C107" s="108">
        <v>141147.63</v>
      </c>
      <c r="D107" s="108">
        <v>2928.37</v>
      </c>
      <c r="E107" s="108">
        <v>2611.7600000000002</v>
      </c>
      <c r="F107" s="78"/>
      <c r="G107" s="78"/>
      <c r="H107" s="78"/>
    </row>
    <row r="108" spans="1:9" s="19" customFormat="1" ht="78" customHeight="1" x14ac:dyDescent="0.2">
      <c r="A108" s="27" t="s">
        <v>171</v>
      </c>
      <c r="B108" s="29" t="s">
        <v>172</v>
      </c>
      <c r="C108" s="108">
        <v>30041850</v>
      </c>
      <c r="D108" s="108">
        <v>30041850</v>
      </c>
      <c r="E108" s="108">
        <v>31184700</v>
      </c>
      <c r="F108" s="78"/>
      <c r="G108" s="78"/>
      <c r="H108" s="78"/>
    </row>
    <row r="109" spans="1:9" s="63" customFormat="1" ht="33" customHeight="1" x14ac:dyDescent="0.2">
      <c r="A109" s="32" t="s">
        <v>54</v>
      </c>
      <c r="B109" s="30" t="s">
        <v>80</v>
      </c>
      <c r="C109" s="108">
        <v>7731486.0899999999</v>
      </c>
      <c r="D109" s="108">
        <v>7966545.5300000003</v>
      </c>
      <c r="E109" s="108">
        <v>8211007.3499999996</v>
      </c>
      <c r="F109" s="78"/>
      <c r="G109" s="78"/>
      <c r="H109" s="78"/>
    </row>
    <row r="110" spans="1:9" s="19" customFormat="1" ht="30" customHeight="1" x14ac:dyDescent="0.2">
      <c r="A110" s="32" t="s">
        <v>74</v>
      </c>
      <c r="B110" s="29" t="s">
        <v>73</v>
      </c>
      <c r="C110" s="109">
        <f>C111+C112</f>
        <v>527213917.47000003</v>
      </c>
      <c r="D110" s="109">
        <f t="shared" ref="D110:E110" si="4">D111+D112</f>
        <v>549776100</v>
      </c>
      <c r="E110" s="109">
        <f t="shared" si="4"/>
        <v>572119060.72000003</v>
      </c>
      <c r="F110" s="80"/>
      <c r="G110" s="80"/>
      <c r="H110" s="80"/>
    </row>
    <row r="111" spans="1:9" s="63" customFormat="1" ht="42" customHeight="1" x14ac:dyDescent="0.2">
      <c r="A111" s="27" t="s">
        <v>131</v>
      </c>
      <c r="B111" s="29"/>
      <c r="C111" s="108">
        <v>526443500</v>
      </c>
      <c r="D111" s="108">
        <v>549776100</v>
      </c>
      <c r="E111" s="108">
        <v>571291500</v>
      </c>
      <c r="F111" s="78"/>
      <c r="G111" s="78"/>
      <c r="H111" s="78"/>
    </row>
    <row r="112" spans="1:9" s="35" customFormat="1" ht="91.5" customHeight="1" x14ac:dyDescent="0.2">
      <c r="A112" s="56" t="s">
        <v>134</v>
      </c>
      <c r="B112" s="29"/>
      <c r="C112" s="111">
        <v>770417.47</v>
      </c>
      <c r="D112" s="112">
        <v>0</v>
      </c>
      <c r="E112" s="108">
        <v>827560.72</v>
      </c>
      <c r="F112" s="78"/>
      <c r="G112" s="78"/>
      <c r="H112" s="78"/>
    </row>
    <row r="113" spans="1:9" s="19" customFormat="1" ht="28.5" customHeight="1" x14ac:dyDescent="0.2">
      <c r="A113" s="32" t="s">
        <v>26</v>
      </c>
      <c r="B113" s="28" t="s">
        <v>144</v>
      </c>
      <c r="C113" s="109">
        <f>C114+C115</f>
        <v>40527261.18</v>
      </c>
      <c r="D113" s="109">
        <f>D114+D115</f>
        <v>39013319.740000002</v>
      </c>
      <c r="E113" s="109">
        <f>E114+E115</f>
        <v>39957894.719999999</v>
      </c>
      <c r="F113" s="80"/>
      <c r="G113" s="80"/>
      <c r="H113" s="80"/>
    </row>
    <row r="114" spans="1:9" s="19" customFormat="1" ht="92.25" customHeight="1" x14ac:dyDescent="0.2">
      <c r="A114" s="27" t="s">
        <v>67</v>
      </c>
      <c r="B114" s="28" t="s">
        <v>69</v>
      </c>
      <c r="C114" s="108">
        <v>38400200</v>
      </c>
      <c r="D114" s="108">
        <v>38400200</v>
      </c>
      <c r="E114" s="108">
        <v>38400200</v>
      </c>
      <c r="F114" s="78"/>
      <c r="G114" s="78"/>
      <c r="H114" s="78"/>
    </row>
    <row r="115" spans="1:9" s="19" customFormat="1" ht="40.5" customHeight="1" x14ac:dyDescent="0.2">
      <c r="A115" s="50" t="s">
        <v>68</v>
      </c>
      <c r="B115" s="28" t="s">
        <v>70</v>
      </c>
      <c r="C115" s="109">
        <f>C116+C117+C118+C119</f>
        <v>2127061.1800000002</v>
      </c>
      <c r="D115" s="109">
        <f>D116+D117+D118+D119</f>
        <v>613119.74</v>
      </c>
      <c r="E115" s="109">
        <f>E116+E117+E118+E119</f>
        <v>1557694.72</v>
      </c>
      <c r="F115" s="80"/>
      <c r="G115" s="80"/>
      <c r="H115" s="80"/>
      <c r="I115" s="49"/>
    </row>
    <row r="116" spans="1:9" s="19" customFormat="1" ht="76.5" hidden="1" x14ac:dyDescent="0.2">
      <c r="A116" s="27" t="s">
        <v>66</v>
      </c>
      <c r="B116" s="28"/>
      <c r="C116" s="108">
        <v>0</v>
      </c>
      <c r="D116" s="108">
        <v>0</v>
      </c>
      <c r="E116" s="108">
        <v>0</v>
      </c>
      <c r="F116" s="78"/>
      <c r="G116" s="78"/>
      <c r="H116" s="78"/>
    </row>
    <row r="117" spans="1:9" s="63" customFormat="1" ht="76.5" customHeight="1" x14ac:dyDescent="0.2">
      <c r="A117" s="27" t="s">
        <v>145</v>
      </c>
      <c r="B117" s="26"/>
      <c r="C117" s="108">
        <v>605700</v>
      </c>
      <c r="D117" s="108">
        <v>605700</v>
      </c>
      <c r="E117" s="108">
        <v>605700</v>
      </c>
      <c r="F117" s="78"/>
      <c r="G117" s="78"/>
      <c r="H117" s="78"/>
    </row>
    <row r="118" spans="1:9" s="63" customFormat="1" ht="63" customHeight="1" x14ac:dyDescent="0.2">
      <c r="A118" s="27" t="s">
        <v>142</v>
      </c>
      <c r="B118" s="26"/>
      <c r="C118" s="108">
        <v>1496207.3600000001</v>
      </c>
      <c r="D118" s="108">
        <v>7419.74</v>
      </c>
      <c r="E118" s="108">
        <v>951994.72</v>
      </c>
      <c r="F118" s="78"/>
      <c r="G118" s="78"/>
      <c r="H118" s="78"/>
    </row>
    <row r="119" spans="1:9" s="35" customFormat="1" ht="156.75" customHeight="1" x14ac:dyDescent="0.2">
      <c r="A119" s="27" t="s">
        <v>143</v>
      </c>
      <c r="B119" s="26"/>
      <c r="C119" s="108">
        <v>25153.82</v>
      </c>
      <c r="D119" s="108">
        <v>0</v>
      </c>
      <c r="E119" s="108">
        <v>0</v>
      </c>
      <c r="F119" s="78"/>
      <c r="G119" s="78"/>
      <c r="H119" s="78"/>
    </row>
    <row r="120" spans="1:9" s="35" customFormat="1" ht="24" hidden="1" customHeight="1" x14ac:dyDescent="0.2">
      <c r="A120" s="54" t="s">
        <v>120</v>
      </c>
      <c r="B120" s="18" t="s">
        <v>121</v>
      </c>
      <c r="C120" s="109">
        <f>C121</f>
        <v>0</v>
      </c>
      <c r="D120" s="109">
        <f>D121</f>
        <v>0</v>
      </c>
      <c r="E120" s="109">
        <f>E121</f>
        <v>0</v>
      </c>
      <c r="F120" s="80"/>
      <c r="G120" s="80"/>
      <c r="H120" s="80"/>
    </row>
    <row r="121" spans="1:9" s="35" customFormat="1" ht="27.75" hidden="1" customHeight="1" x14ac:dyDescent="0.2">
      <c r="A121" s="34" t="s">
        <v>122</v>
      </c>
      <c r="B121" s="18" t="s">
        <v>123</v>
      </c>
      <c r="C121" s="108">
        <v>0</v>
      </c>
      <c r="D121" s="108">
        <v>0</v>
      </c>
      <c r="E121" s="108">
        <v>0</v>
      </c>
      <c r="F121" s="78"/>
      <c r="G121" s="78"/>
      <c r="H121" s="78"/>
    </row>
    <row r="122" spans="1:9" s="19" customFormat="1" ht="89.25" hidden="1" x14ac:dyDescent="0.2">
      <c r="A122" s="57" t="s">
        <v>86</v>
      </c>
      <c r="B122" s="28" t="s">
        <v>76</v>
      </c>
      <c r="C122" s="108">
        <f>C123</f>
        <v>0</v>
      </c>
      <c r="D122" s="108">
        <f>D123</f>
        <v>0</v>
      </c>
      <c r="E122" s="108">
        <f>E123</f>
        <v>0</v>
      </c>
      <c r="F122" s="78"/>
      <c r="G122" s="78"/>
      <c r="H122" s="78"/>
    </row>
    <row r="123" spans="1:9" s="19" customFormat="1" ht="114.75" hidden="1" x14ac:dyDescent="0.2">
      <c r="A123" s="58" t="s">
        <v>87</v>
      </c>
      <c r="B123" s="28" t="s">
        <v>83</v>
      </c>
      <c r="C123" s="108">
        <v>0</v>
      </c>
      <c r="D123" s="108">
        <v>0</v>
      </c>
      <c r="E123" s="108">
        <v>0</v>
      </c>
      <c r="F123" s="78"/>
      <c r="G123" s="78"/>
      <c r="H123" s="78"/>
    </row>
    <row r="124" spans="1:9" s="19" customFormat="1" hidden="1" x14ac:dyDescent="0.2">
      <c r="A124" s="25"/>
      <c r="B124" s="28"/>
      <c r="C124" s="113"/>
      <c r="D124" s="113"/>
      <c r="E124" s="113"/>
      <c r="F124" s="82"/>
      <c r="G124" s="82"/>
      <c r="H124" s="82"/>
    </row>
    <row r="125" spans="1:9" s="19" customFormat="1" ht="54.75" hidden="1" customHeight="1" x14ac:dyDescent="0.2">
      <c r="A125" s="33" t="s">
        <v>77</v>
      </c>
      <c r="B125" s="28" t="s">
        <v>78</v>
      </c>
      <c r="C125" s="108">
        <f>C126</f>
        <v>0</v>
      </c>
      <c r="D125" s="108">
        <f>D126</f>
        <v>0</v>
      </c>
      <c r="E125" s="108">
        <f>E126</f>
        <v>0</v>
      </c>
      <c r="F125" s="78"/>
      <c r="G125" s="78"/>
      <c r="H125" s="78"/>
    </row>
    <row r="126" spans="1:9" s="35" customFormat="1" ht="51" hidden="1" x14ac:dyDescent="0.2">
      <c r="A126" s="46" t="s">
        <v>79</v>
      </c>
      <c r="B126" s="47" t="s">
        <v>84</v>
      </c>
      <c r="C126" s="114">
        <v>0</v>
      </c>
      <c r="D126" s="114">
        <v>0</v>
      </c>
      <c r="E126" s="114">
        <v>0</v>
      </c>
      <c r="F126" s="78"/>
      <c r="G126" s="78"/>
      <c r="H126" s="78"/>
    </row>
    <row r="127" spans="1:9" s="19" customFormat="1" ht="21.75" customHeight="1" x14ac:dyDescent="0.2">
      <c r="A127" s="68" t="s">
        <v>32</v>
      </c>
      <c r="B127" s="52"/>
      <c r="C127" s="115">
        <f>C12+C52</f>
        <v>1393198367.4800003</v>
      </c>
      <c r="D127" s="115">
        <f>D12+D52</f>
        <v>1422751542.3099999</v>
      </c>
      <c r="E127" s="115">
        <f>E12+E52</f>
        <v>1454713533.5699999</v>
      </c>
      <c r="F127" s="83"/>
      <c r="G127" s="83"/>
      <c r="H127" s="83"/>
    </row>
    <row r="128" spans="1:9" x14ac:dyDescent="0.2">
      <c r="B128" s="51"/>
      <c r="C128" s="84"/>
      <c r="D128" s="84"/>
    </row>
    <row r="129" spans="5:8" x14ac:dyDescent="0.2">
      <c r="E129" s="70"/>
      <c r="F129" s="70"/>
      <c r="G129" s="70"/>
      <c r="H129" s="70"/>
    </row>
  </sheetData>
  <mergeCells count="4">
    <mergeCell ref="C8:E8"/>
    <mergeCell ref="A8:A9"/>
    <mergeCell ref="B8:B9"/>
    <mergeCell ref="A6:E6"/>
  </mergeCells>
  <phoneticPr fontId="0" type="noConversion"/>
  <pageMargins left="1.1811023622047245" right="0.39370078740157483" top="0.74803149606299213" bottom="0.74803149606299213" header="0.51181102362204722" footer="0.51181102362204722"/>
  <pageSetup paperSize="9" scale="80" firstPageNumber="44" fitToWidth="0" fitToHeight="6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2022</vt:lpstr>
      <vt:lpstr>'доходы 2022'!Заголовки_для_печати</vt:lpstr>
      <vt:lpstr>'доходы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Пунягов</dc:creator>
  <cp:lastModifiedBy>Ольга Балашова</cp:lastModifiedBy>
  <cp:lastPrinted>2021-11-02T13:02:29Z</cp:lastPrinted>
  <dcterms:created xsi:type="dcterms:W3CDTF">2004-09-13T07:20:24Z</dcterms:created>
  <dcterms:modified xsi:type="dcterms:W3CDTF">2021-12-17T10:00:37Z</dcterms:modified>
</cp:coreProperties>
</file>