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150" yWindow="570" windowWidth="28455" windowHeight="11955"/>
  </bookViews>
  <sheets>
    <sheet name="МО" sheetId="3" r:id="rId1"/>
  </sheets>
  <calcPr calcId="125725"/>
</workbook>
</file>

<file path=xl/calcChain.xml><?xml version="1.0" encoding="utf-8"?>
<calcChain xmlns="http://schemas.openxmlformats.org/spreadsheetml/2006/main">
  <c r="AI122" i="3"/>
  <c r="AJ122"/>
  <c r="AK122"/>
  <c r="AL122"/>
  <c r="AM122"/>
  <c r="AN122"/>
  <c r="AO122"/>
  <c r="AI120"/>
  <c r="AJ120"/>
  <c r="AK120"/>
  <c r="AL120"/>
  <c r="AM120"/>
  <c r="AN120"/>
  <c r="AO120"/>
  <c r="AI119"/>
  <c r="AK119"/>
  <c r="AM119"/>
  <c r="AO119"/>
  <c r="AI116"/>
  <c r="AJ116"/>
  <c r="AK116"/>
  <c r="AL116"/>
  <c r="AM116"/>
  <c r="AN116"/>
  <c r="AO116"/>
  <c r="AI114"/>
  <c r="AJ114"/>
  <c r="AK114"/>
  <c r="AL114"/>
  <c r="AM114"/>
  <c r="AN114"/>
  <c r="AO114"/>
  <c r="AI97"/>
  <c r="AJ97"/>
  <c r="AK97"/>
  <c r="AL97"/>
  <c r="AM97"/>
  <c r="AN97"/>
  <c r="AO97"/>
  <c r="AI94"/>
  <c r="AJ94"/>
  <c r="AK94"/>
  <c r="AL94"/>
  <c r="AM94"/>
  <c r="AN94"/>
  <c r="AO94"/>
  <c r="AI93"/>
  <c r="AK93"/>
  <c r="AM93"/>
  <c r="AO93"/>
  <c r="AI88"/>
  <c r="AJ88"/>
  <c r="AJ84" s="1"/>
  <c r="AK88"/>
  <c r="AL88"/>
  <c r="AL84" s="1"/>
  <c r="AM88"/>
  <c r="AN88"/>
  <c r="AO88"/>
  <c r="AN84"/>
  <c r="AI85"/>
  <c r="AI84" s="1"/>
  <c r="AJ85"/>
  <c r="AK85"/>
  <c r="AK84" s="1"/>
  <c r="AL85"/>
  <c r="AM85"/>
  <c r="AM84" s="1"/>
  <c r="AN85"/>
  <c r="AO85"/>
  <c r="AO84" s="1"/>
  <c r="AI71"/>
  <c r="AJ71"/>
  <c r="AK71"/>
  <c r="AL71"/>
  <c r="AM71"/>
  <c r="AN71"/>
  <c r="AO71"/>
  <c r="AI69"/>
  <c r="AJ69"/>
  <c r="AK69"/>
  <c r="AL69"/>
  <c r="AM69"/>
  <c r="AN69"/>
  <c r="AO69"/>
  <c r="AI29"/>
  <c r="AK29"/>
  <c r="AM29"/>
  <c r="AO29"/>
  <c r="AI30"/>
  <c r="AJ30"/>
  <c r="AK30"/>
  <c r="AL30"/>
  <c r="AM30"/>
  <c r="AN30"/>
  <c r="AO30"/>
  <c r="AM100"/>
  <c r="AH72"/>
  <c r="AH73"/>
  <c r="AH57"/>
  <c r="AH115"/>
  <c r="AH53"/>
  <c r="AH59"/>
  <c r="AH50"/>
  <c r="AH42"/>
  <c r="AH40"/>
  <c r="AH37"/>
  <c r="AH71"/>
  <c r="AH56"/>
  <c r="AH63"/>
  <c r="AH100"/>
  <c r="AH123"/>
  <c r="AH30"/>
  <c r="AH31"/>
  <c r="AH74"/>
  <c r="AH61"/>
  <c r="AH89"/>
  <c r="AH75"/>
  <c r="AH114"/>
  <c r="AH76"/>
  <c r="AH109"/>
  <c r="AH122"/>
  <c r="AH120"/>
  <c r="AH119"/>
  <c r="AH116"/>
  <c r="AH108"/>
  <c r="AH97"/>
  <c r="AH93" s="1"/>
  <c r="AH94"/>
  <c r="AH88"/>
  <c r="AH84" s="1"/>
  <c r="AH85"/>
  <c r="AH69"/>
  <c r="AN119" l="1"/>
  <c r="AN112" s="1"/>
  <c r="AL119"/>
  <c r="AJ119"/>
  <c r="AJ112" s="1"/>
  <c r="AO112"/>
  <c r="AM112"/>
  <c r="AK112"/>
  <c r="AK28" s="1"/>
  <c r="AI112"/>
  <c r="AL112"/>
  <c r="AN93"/>
  <c r="AL93"/>
  <c r="AJ93"/>
  <c r="AO28"/>
  <c r="AM28"/>
  <c r="AI28"/>
  <c r="AN29"/>
  <c r="AN28" s="1"/>
  <c r="AL29"/>
  <c r="AJ29"/>
  <c r="AJ28" s="1"/>
  <c r="AH29"/>
  <c r="AH112"/>
  <c r="AL28" l="1"/>
  <c r="AH28"/>
</calcChain>
</file>

<file path=xl/sharedStrings.xml><?xml version="1.0" encoding="utf-8"?>
<sst xmlns="http://schemas.openxmlformats.org/spreadsheetml/2006/main" count="1769" uniqueCount="421">
  <si>
    <t>на 1 июня 2021г.</t>
  </si>
  <si>
    <t>Финансовый орган субъекта Российской Федерации</t>
  </si>
  <si>
    <t>24140000 Пинежский район</t>
  </si>
  <si>
    <t>Единица измерения: тыс руб (с точностью до первого десятичного знака)</t>
  </si>
  <si>
    <t>Код строки</t>
  </si>
  <si>
    <t xml:space="preserve">  Правовое основание финансового обеспечения полномочия, расходного обязательства субъекта Российской Федерации </t>
  </si>
  <si>
    <t>Российской Федерации</t>
  </si>
  <si>
    <t xml:space="preserve">субъекта Российской Федерации </t>
  </si>
  <si>
    <t>Наименование полномочия, 
расходного обязательства</t>
  </si>
  <si>
    <t xml:space="preserve">Федеральные законы </t>
  </si>
  <si>
    <t xml:space="preserve">Указы Президента Российской Федерации </t>
  </si>
  <si>
    <t xml:space="preserve">Нормативные правовые акты Правительства Российской Федерации </t>
  </si>
  <si>
    <t xml:space="preserve">в том числе государственные программы Российской Федерации </t>
  </si>
  <si>
    <t>Акты федеральных органов исполнительной власти</t>
  </si>
  <si>
    <t>Договоры, соглашения</t>
  </si>
  <si>
    <t xml:space="preserve">Законы субъекта Российской Федерации </t>
  </si>
  <si>
    <t xml:space="preserve">Нормативные правовые акты субъекта Российской Федерации </t>
  </si>
  <si>
    <t>отчетный
2020г.</t>
  </si>
  <si>
    <t>текущий
2021г.</t>
  </si>
  <si>
    <t>очередной
2022г.</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</si>
  <si>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</si>
  <si>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</si>
  <si>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</si>
  <si>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</si>
  <si>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</si>
  <si>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раздел</t>
  </si>
  <si>
    <t>подраздел</t>
  </si>
  <si>
    <t>исполнено</t>
  </si>
  <si>
    <t>1</t>
  </si>
  <si>
    <t>2</t>
  </si>
  <si>
    <t xml:space="preserve">                                         Руководитель</t>
  </si>
  <si>
    <t>Руководитель</t>
  </si>
  <si>
    <t>Тупицына О.П.</t>
  </si>
  <si>
    <t>(подпись)</t>
  </si>
  <si>
    <t xml:space="preserve"> (расшифровка подписи)</t>
  </si>
  <si>
    <t xml:space="preserve">                                        Исполнитель          </t>
  </si>
  <si>
    <t>ведущий специалист</t>
  </si>
  <si>
    <t>Вдовина Ирина Борисовна</t>
  </si>
  <si>
    <t>Тел.: 8(___)_______________________</t>
  </si>
  <si>
    <t xml:space="preserve">                          </t>
  </si>
  <si>
    <t xml:space="preserve"> (должность)</t>
  </si>
  <si>
    <t xml:space="preserve">                                                                 </t>
  </si>
  <si>
    <t xml:space="preserve">E-mail.: </t>
  </si>
  <si>
    <t xml:space="preserve">                                       " ___ " ____________  20 ___ г.</t>
  </si>
  <si>
    <t>СВОД  РЕЕСТРОВ  РАСХОДНЫХ  ОБЯЗАТЕЛЬСТВ   МУНИЦИПАЛЬНЫХ  ОБРАЗОВАНИЙ,
ВХОДЯЩИХ  В  СОСТАВ  СУБЪЕКТА  РОССИЙСКОЙ  ФЕДЕРАЦИИ</t>
  </si>
  <si>
    <t>Код группы полномо-чий, расход-ных обяза-тельств</t>
  </si>
  <si>
    <t>Код бюджетной классифика-ции Российской Федерации</t>
  </si>
  <si>
    <t xml:space="preserve">Объем средств на исполнение расходного обязательства муниципального образования </t>
  </si>
  <si>
    <t xml:space="preserve">в т.ч. за счет целевых средств федерального бюджета </t>
  </si>
  <si>
    <t xml:space="preserve">в т.ч. за счет целевых средств регионального бюджета </t>
  </si>
  <si>
    <t>в т.ч. за счет прочих безвозмездных поступлений, включая средства Фондов</t>
  </si>
  <si>
    <t>в т.ч. за счет средств местных бюджетов</t>
  </si>
  <si>
    <t>утверж-денные бюджетные назначения</t>
  </si>
  <si>
    <t>9. Итого расходных обязательств муниципальных образований, без учета внутренних оборотов</t>
  </si>
  <si>
    <t>11800</t>
  </si>
  <si>
    <t>10. Итого расходных обязательств муниципальных образований</t>
  </si>
  <si>
    <t>11900</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</si>
  <si>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</si>
  <si>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</si>
  <si>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</si>
  <si>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</si>
  <si>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</si>
  <si>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4 статьи 14 и частью 1 статьи 15 Федерального закона от 6 октября 2003 г. № 131-ФЗ «Об общих принципах организации местного самоуправления в Российской Федерации», всего</t>
  </si>
  <si>
    <t>1002</t>
  </si>
  <si>
    <t>1.1.1.3. владение, пользование и распоряжение имуществом, находящимся в муниципальной собственности муниципального района</t>
  </si>
  <si>
    <t>1005</t>
  </si>
  <si>
    <t xml:space="preserve">Федеральный Закон №131-ФЗ от 06.10.2003 "Об общих принципах организации местного самоуправления в Российской Федерации"
</t>
  </si>
  <si>
    <t xml:space="preserve"> ст.15, п.1, подп.3
</t>
  </si>
  <si>
    <t xml:space="preserve">01.01.2006-не установлено
</t>
  </si>
  <si>
    <t xml:space="preserve">01
04
05
05
07
11
</t>
  </si>
  <si>
    <t xml:space="preserve">13
09
01
02
02
01
</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</si>
  <si>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организация дорожного движения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</si>
  <si>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</si>
  <si>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 xml:space="preserve"> ст.15, п.1, подп.5
</t>
  </si>
  <si>
    <t>3</t>
  </si>
  <si>
    <t xml:space="preserve">04
</t>
  </si>
  <si>
    <t xml:space="preserve">09
</t>
  </si>
  <si>
    <t xml:space="preserve">Федеральный Закон №257-ФЗ от 08.11.2007 "Об автомобильных дорогах и дорожной деятельности  в Российской Федерации и о внесении изменений в отдельные законодательные акты Российской Федерации"
</t>
  </si>
  <si>
    <t xml:space="preserve"> ст.13,34
</t>
  </si>
  <si>
    <t xml:space="preserve">14.11.2007-не установлено
</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</si>
  <si>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</si>
  <si>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</si>
  <si>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 xml:space="preserve"> ст.15, п.1, подп.6
</t>
  </si>
  <si>
    <t>4</t>
  </si>
  <si>
    <t xml:space="preserve">08
</t>
  </si>
  <si>
    <t>1.1.1.13. участие в предупреждении и ликвидации последствий чрезвычайных ситуаций на территории муниципального района</t>
  </si>
  <si>
    <t>1015</t>
  </si>
  <si>
    <t xml:space="preserve"> ст.15, п.1, подп.7
</t>
  </si>
  <si>
    <t>12</t>
  </si>
  <si>
    <t xml:space="preserve">01
03
</t>
  </si>
  <si>
    <t xml:space="preserve">11
09
</t>
  </si>
  <si>
    <t xml:space="preserve">Федеральный Закон №68-ФЗ от 21.12.1994 "О защите населения и территорий от чрезвычайных ситуаций природного и техногенного характера"
</t>
  </si>
  <si>
    <t xml:space="preserve">в целом
</t>
  </si>
  <si>
    <t xml:space="preserve">24.12.1994-не установлено
</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</si>
  <si>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</si>
  <si>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</si>
  <si>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 xml:space="preserve"> ст.15, п.1, подп.11
</t>
  </si>
  <si>
    <t>6</t>
  </si>
  <si>
    <t xml:space="preserve">07
</t>
  </si>
  <si>
    <t xml:space="preserve">01
</t>
  </si>
  <si>
    <t xml:space="preserve">Федеральный Закон №273-ФЗ от 29.12.2012 "Об образовании в Российской Федерации"
</t>
  </si>
  <si>
    <t xml:space="preserve"> ст.9
</t>
  </si>
  <si>
    <t xml:space="preserve">01.09.2013-не установлено
</t>
  </si>
  <si>
    <t xml:space="preserve">Постановление Правительства Российской Федерации №1642 от 26.12.2017 "Об утверждении государственной программы Российской Федерации "Развитие образования""
</t>
  </si>
  <si>
    <t xml:space="preserve">01.01.2018-не установлено
</t>
  </si>
  <si>
    <t xml:space="preserve">02
</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</si>
  <si>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</si>
  <si>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</si>
  <si>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</si>
  <si>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</si>
  <si>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 xml:space="preserve">03
</t>
  </si>
  <si>
    <t xml:space="preserve">Постановление Правительства Российской Федерации №317 от 15.04.2014 "Об утверждении государственной программы Российской Федерации «Развитие культуры»"
</t>
  </si>
  <si>
    <t xml:space="preserve">15.04.2014-не установлено
</t>
  </si>
  <si>
    <t>1.1.1.24. участие в организации деятельности по накоплению (в том числе раздельному накоплению),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</si>
  <si>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1026</t>
  </si>
  <si>
    <t xml:space="preserve"> ст.15, п.1, подп.14
</t>
  </si>
  <si>
    <t>19</t>
  </si>
  <si>
    <t xml:space="preserve">06
</t>
  </si>
  <si>
    <t xml:space="preserve">05
</t>
  </si>
  <si>
    <t xml:space="preserve">Федеральный Закон №89-ФЗ от 24.06.1998 "Об отходах производства и потребления"
</t>
  </si>
  <si>
    <t xml:space="preserve">30.06.1998-не установлено
</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</si>
  <si>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 направление уведомления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соответствующих межселенных территориях, принятие в соответствии с гражданским законодательством Российской Федерации решения о сносе самовольной постройки, расположенной на межселенной территории, решения о сносе самовольной постройки, расположенной на межселенной территории,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и расположенного на межселенной территории, осуществление сноса самовольной постройки, расположенной на межселенной территории, или ее приведения в соответствие с установленными требованиями в случаях, предусмотренных Градостроительным кодексом Российской Федерации, выдача градостроительного плана земельного участка, расположенного на межселенной территории</t>
  </si>
  <si>
    <t>1027</t>
  </si>
  <si>
    <t xml:space="preserve"> ст.15, п.1, подп.15
</t>
  </si>
  <si>
    <t>20</t>
  </si>
  <si>
    <t xml:space="preserve">12
</t>
  </si>
  <si>
    <t xml:space="preserve">Федеральный Закон №190-ФЗ от 29.12.2004 "Градостроительный кодекс Российской Федерации"
</t>
  </si>
  <si>
    <t xml:space="preserve">30.12.2004-не установлено
</t>
  </si>
  <si>
    <t>1.1.1.29. содержание на территории муниципального района межпоселенческих мест захоронения, организация ритуальных услуг</t>
  </si>
  <si>
    <t>1031</t>
  </si>
  <si>
    <t xml:space="preserve"> ст.15, п.1, подп.17
</t>
  </si>
  <si>
    <t>21</t>
  </si>
  <si>
    <t>1.1.1.30. создание условий для обеспечения поселений, входящих в состав муниципального района, услугами связи, общественного питания, торговли и бытового обслуживания</t>
  </si>
  <si>
    <t>1032</t>
  </si>
  <si>
    <t xml:space="preserve"> ст.15, п.1, подп.18
</t>
  </si>
  <si>
    <t>23</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</si>
  <si>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</si>
  <si>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</si>
  <si>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 xml:space="preserve"> ст.15, п.1, подп.19
</t>
  </si>
  <si>
    <t>7</t>
  </si>
  <si>
    <t xml:space="preserve">Указ Президента Российской Федерации №597 от 07.05.2012 "О мероприятиях по реализации государственной социальной политики"
</t>
  </si>
  <si>
    <t xml:space="preserve">07.05.2012-не установлено
</t>
  </si>
  <si>
    <t xml:space="preserve">18
</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</si>
  <si>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</si>
  <si>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</si>
  <si>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 xml:space="preserve"> ст.15, п.1, подп.19.1
</t>
  </si>
  <si>
    <t>1.1.1.35.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</si>
  <si>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1037</t>
  </si>
  <si>
    <t xml:space="preserve"> ст.15, п.1, подп.21
</t>
  </si>
  <si>
    <t>1.1.1.39. создание условий для расширения рынка сельскохозяйственной продукции, сырья и продовольствия</t>
  </si>
  <si>
    <t>1041</t>
  </si>
  <si>
    <t xml:space="preserve"> ст.15, п.1, подп.25
</t>
  </si>
  <si>
    <t>1.1.1.42. содействие развитию малого и среднего предпринимательства</t>
  </si>
  <si>
    <t>1044</t>
  </si>
  <si>
    <t>1.1.1.43. оказание поддержки социально ориентированным некоммерческим организациям, благотворительной деятельности и добровольчеству (волонтерству)</t>
  </si>
  <si>
    <t>1045</t>
  </si>
  <si>
    <t xml:space="preserve">13
</t>
  </si>
  <si>
    <t xml:space="preserve">Федеральный Закон №7-ФЗ от 12.01.1996 "О некоммерческих организациях"
</t>
  </si>
  <si>
    <t xml:space="preserve"> ст.31.3, п.3
</t>
  </si>
  <si>
    <t xml:space="preserve">15.01.1996-не установлено
</t>
  </si>
  <si>
    <t>1.1.1.44. обеспечение условий для развития на территории муниципального района физической культуры, школьного спорта и массового спорта</t>
  </si>
  <si>
    <t>1046</t>
  </si>
  <si>
    <t xml:space="preserve"> ст.15, п.1, подп.26
</t>
  </si>
  <si>
    <t>11</t>
  </si>
  <si>
    <t xml:space="preserve">07
11
11
11
</t>
  </si>
  <si>
    <t xml:space="preserve">02
01
02
05
</t>
  </si>
  <si>
    <t xml:space="preserve">11
</t>
  </si>
  <si>
    <t>1.1.1.46. организация и осуществление мероприятий межпоселенческого характера по работе с детьми и молодежью</t>
  </si>
  <si>
    <t>1048</t>
  </si>
  <si>
    <t xml:space="preserve"> ст.15, п.1, подп.27
</t>
  </si>
  <si>
    <t>1.1.1.50. осуществление мер по противодействию коррупции в границах муниципального района</t>
  </si>
  <si>
    <t>1052</t>
  </si>
  <si>
    <t xml:space="preserve"> ст.15, п.1, подп.33
</t>
  </si>
  <si>
    <t>1.1.1.54.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 на территории сельского поселения</t>
  </si>
  <si>
    <t>1056</t>
  </si>
  <si>
    <t xml:space="preserve"> ст.14, п.1, подп.4
</t>
  </si>
  <si>
    <t>1.1.1.57.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на территории сельского поселения</t>
  </si>
  <si>
    <t>1059</t>
  </si>
  <si>
    <t xml:space="preserve">Федеральный Закон №185-ФЗ от 21.07.2007 "О Фонде содействия реформированию жилищно-коммунального хозяйства"
</t>
  </si>
  <si>
    <t xml:space="preserve">23.07.2007-не установлено
</t>
  </si>
  <si>
    <t>18</t>
  </si>
  <si>
    <t xml:space="preserve">Постановление Правительства Российской Федерации №1710 от 30.12.2017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
</t>
  </si>
  <si>
    <t xml:space="preserve">30.12.2017-не установлено
</t>
  </si>
  <si>
    <t>1.1.1.71.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 территории сельского поселения,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сельских поселений, принятие в соответствии с гражданским законодательством Российской Федерации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</si>
  <si>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1073</t>
  </si>
  <si>
    <t xml:space="preserve"> ст.14, п.1, подп.20
</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</si>
  <si>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</si>
  <si>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</si>
  <si>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1.1.2.19. создание условий для организации досуга и обеспечения жителей  поселения услугами организаций культуры</t>
  </si>
  <si>
    <t>1119</t>
  </si>
  <si>
    <t xml:space="preserve"> ст.15, п.4
</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</si>
  <si>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</si>
  <si>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</si>
  <si>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</si>
  <si>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</si>
  <si>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 xml:space="preserve"> ст.17, п.1, подп.9
</t>
  </si>
  <si>
    <t xml:space="preserve">01
01
01
07
07
08
</t>
  </si>
  <si>
    <t xml:space="preserve">04
06
13
05
09
04
</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</si>
  <si>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</si>
  <si>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</si>
  <si>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1.2.6. принятие устава муниципального образования и внесение в него изменений и дополнений, издание муниципальных правовых актов</t>
  </si>
  <si>
    <t>1206</t>
  </si>
  <si>
    <t xml:space="preserve"> ст.17, п.1, подп.3
</t>
  </si>
  <si>
    <t xml:space="preserve">01
01
01
</t>
  </si>
  <si>
    <t xml:space="preserve">02
03
13
</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</si>
  <si>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</si>
  <si>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</si>
  <si>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1.2.13.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</si>
  <si>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1213</t>
  </si>
  <si>
    <t xml:space="preserve"> ст.17, п.1, подп.5
</t>
  </si>
  <si>
    <t>1.2.17.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</si>
  <si>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1217</t>
  </si>
  <si>
    <t xml:space="preserve"> ст.17, п.1, подп.7
</t>
  </si>
  <si>
    <t>1.2.20.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</si>
  <si>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1220</t>
  </si>
  <si>
    <t xml:space="preserve"> ст.17, п.1, подп.8.2
</t>
  </si>
  <si>
    <t xml:space="preserve">05
05
</t>
  </si>
  <si>
    <t xml:space="preserve">01
02
</t>
  </si>
  <si>
    <t>1.2.21. установление гарантий и компенсаций расходов для лиц, работающих и проживающих в районах Крайнего Севера и приравненных к ним местностях – статьи 33 и 35 Закона Российской Федерации от 19 февраля 1993 г. № 4520-1 «О государственных гарантиях и компенсациях для лиц, работающих и проживающих в районах Крайнего Севера и приравненных к ним местностях», статьи 325 и 326 Трудового кодекса Российской Федерации</t>
  </si>
  <si>
    <t>1221</t>
  </si>
  <si>
    <t xml:space="preserve">Закон РФ №4520-1 от 19.02.1993 "О государственных гарантиях и компенсациях для лиц, работающих и проживающих в районах Крайнего Севера и приравненных к ним местностях"
</t>
  </si>
  <si>
    <t xml:space="preserve">16.04.1993-не установлено
</t>
  </si>
  <si>
    <t>15</t>
  </si>
  <si>
    <t xml:space="preserve">01
01
01
01
07
07
07
07
08
08
01
01
01
07
07
07
07
08
</t>
  </si>
  <si>
    <t xml:space="preserve">03
04
06
13
01
02
03
09
01
04
04
06
13
01
02
03
09
04
</t>
  </si>
  <si>
    <t>1.2.23. предоставление доплаты за выслугу лет к трудовой пенсии муниципальным служащим за счет средств местного бюджета</t>
  </si>
  <si>
    <t>1223</t>
  </si>
  <si>
    <t xml:space="preserve">Федеральный Закон №25-ФЗ от 02.03.2007 "О муниципальной службе в Российской Федерации"
</t>
  </si>
  <si>
    <t xml:space="preserve">01.06.2007-не установлено
</t>
  </si>
  <si>
    <t>10</t>
  </si>
  <si>
    <t xml:space="preserve">10
</t>
  </si>
  <si>
    <t>1.2.24.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</si>
  <si>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1224</t>
  </si>
  <si>
    <t xml:space="preserve"> ст.37, п.2, подп.2.1
</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</si>
  <si>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</si>
  <si>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</si>
  <si>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1.3.1. по перечню, предусмотренному частью 1 статьи 15.1 Федерального закона от 6 октября 2003 г. № 131-ФЗ «Об общих принципах организации местного самоуправления в Российской Федерации», всего</t>
  </si>
  <si>
    <t>1301</t>
  </si>
  <si>
    <t>1.3.1.6. создание условий для развития туризма</t>
  </si>
  <si>
    <t>1307</t>
  </si>
  <si>
    <t xml:space="preserve"> ст.15.1, п.1, подп.8
</t>
  </si>
  <si>
    <t>24</t>
  </si>
  <si>
    <t xml:space="preserve">Федеральный Закон №132-ФЗ от 24.11.1996 "Об основах туристской деятельности в Российской Федерации"
</t>
  </si>
  <si>
    <t xml:space="preserve"> ст.3.3
</t>
  </si>
  <si>
    <t xml:space="preserve">02.12.1996-не установлено
</t>
  </si>
  <si>
    <t>1.3.4.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</si>
  <si>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1600</t>
  </si>
  <si>
    <t>1.3.4.1. субсидии гражданам на строительство и приобретение жилья</t>
  </si>
  <si>
    <t>1601</t>
  </si>
  <si>
    <t xml:space="preserve"> ст.15.1, п.2
</t>
  </si>
  <si>
    <t xml:space="preserve">10
10
</t>
  </si>
  <si>
    <t xml:space="preserve">03
04
</t>
  </si>
  <si>
    <t xml:space="preserve">Постановление Правительства Российской Федерации №717 от 14.07.2012 "О Государственной программе развития сельского хозяйства и регулирования рынков сельскохозяйственной продукции, сырья и продовольствия»"
</t>
  </si>
  <si>
    <t xml:space="preserve">14.07.2012-не установлено
</t>
  </si>
  <si>
    <t xml:space="preserve">17
</t>
  </si>
  <si>
    <t>1.3.4.3. доставка муки и лекарственных средств в районы Крайнего Севера и приравненные к ним местности с ограниченными сроками завоза грузов</t>
  </si>
  <si>
    <t>1603</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</si>
  <si>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</si>
  <si>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</si>
  <si>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</si>
  <si>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</si>
  <si>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(изменению) списков кандидатов в присяжные заседатели</t>
  </si>
  <si>
    <t>1703</t>
  </si>
  <si>
    <t xml:space="preserve">Федеральный Закон №113-ФЗ от 20.08.2004 "О присяжных заседателях федеральных судов общей юрисдикции в Российской Федерации"
</t>
  </si>
  <si>
    <t xml:space="preserve">23.08.2004-не установлено
</t>
  </si>
  <si>
    <t>1.4.1.30. осуществление полномочий по проведению Всероссийской переписи населения 2020 года</t>
  </si>
  <si>
    <t>1731</t>
  </si>
  <si>
    <t xml:space="preserve">Федеральный Закон №8-ФЗ от 25.01.2002 "О Всероссийской переписи населения"
</t>
  </si>
  <si>
    <t xml:space="preserve">28.01.2002-не установлено
</t>
  </si>
  <si>
    <t xml:space="preserve">Закон Архангельской области №84-5-ОЗ от 20.09.2005 "О наделении органов местного самоуправления муниципальных образований Архангельской области отдельными государственными полномочиями"
</t>
  </si>
  <si>
    <t xml:space="preserve"> ст.51-56
</t>
  </si>
  <si>
    <t xml:space="preserve">21.10.2005-не установлено
</t>
  </si>
  <si>
    <t>1.4.2. за счет субвенций, предоставленных из бюджета субъекта Российской Федерации, всего</t>
  </si>
  <si>
    <t>1800</t>
  </si>
  <si>
    <t>1.4.2.28.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осуществление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осуществления контроля за распоряжением ими</t>
  </si>
  <si>
    <t>1828</t>
  </si>
  <si>
    <t xml:space="preserve">Федеральный Закон №184-ФЗ от 06.10.1999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</si>
  <si>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 ст.26.3, п.2, подп.14.2
</t>
  </si>
  <si>
    <t xml:space="preserve">18.10.1999-не установлено
</t>
  </si>
  <si>
    <t xml:space="preserve"> ст.45-50.3
</t>
  </si>
  <si>
    <t xml:space="preserve">Постановление Правительства Российской Федерации №296 от 15.04.2014 "Об утверждении государственной программы Российской Федерации «Социальная поддержка граждан»"
</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</si>
  <si>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</si>
  <si>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</si>
  <si>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 xml:space="preserve"> ст.26.3, п.2, подп.24
</t>
  </si>
  <si>
    <t xml:space="preserve"> ст.117-122,136-142
</t>
  </si>
  <si>
    <t xml:space="preserve"> ст.65,47, п.7,8
</t>
  </si>
  <si>
    <t>1.4.2.39.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</si>
  <si>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1839</t>
  </si>
  <si>
    <t xml:space="preserve"> ст.19
</t>
  </si>
  <si>
    <t xml:space="preserve"> ст.17-25
</t>
  </si>
  <si>
    <t>14</t>
  </si>
  <si>
    <t>1.4.2.40. на организацию и осуществление деятельности по опеке и попечительству</t>
  </si>
  <si>
    <t>1840</t>
  </si>
  <si>
    <t xml:space="preserve">Федеральный Закон №48-ФЗ от 24.04.2008 "Об опеке и попечительстве"
</t>
  </si>
  <si>
    <t xml:space="preserve">01.09.2008-не установлено
</t>
  </si>
  <si>
    <t>1.4.2.41. на организацию и обеспечение отдыха и оздоровления детей (за исключением организации отдыха детей в каникулярное время), осуществление мероприятий по обеспечению безопасности жизни и здоровья детей в период их пребывания в организациях отдыха детей и их оздоровления, осуществление в пределах своих полномочий регионального государственного контроля за достоверностью, актуальностью и полнотой сведений об организациях отдыха детей и их оздоровления, содержащихся в реестре организаций отдыха детей и их оздоровления, осуществление иных полномочий, предусмотренных Федеральным законом от 24 июля 1998 г. № 124-ФЗ «Об основных гарантиях прав ребенка в Российской Федерации»</t>
  </si>
  <si>
    <t>1841</t>
  </si>
  <si>
    <t xml:space="preserve"> ст.26.3, п.2, подп.24.3
</t>
  </si>
  <si>
    <t xml:space="preserve"> ст.123-128
</t>
  </si>
  <si>
    <t>1.4.2.51. на участие в урегулировании коллективных трудовых споров, на осуществление мероприятий в области охраны труда, предусмотренных трудовым законодательством, на осуществление уведомительной регистрации региональных соглашений, территориальных соглашений и коллективных договоров</t>
  </si>
  <si>
    <t>1851</t>
  </si>
  <si>
    <t xml:space="preserve"> ст.26-30
</t>
  </si>
  <si>
    <t>1.4.2.72. на реализацию государственной политики в области торговой деятельности на территории субъекта Российской Федерации, проведение информационно-аналитического наблюдения за состоянием рынка определенного товара и осуществлением торговой деятельности на территории субъекта Российской Федерации, разработки и реализации мероприятий, содействующих развитию торговой деятельности на территории субъекта Российской Федерации, и осуществление иных полномочий, предусмотренных Федеральным законом от 28 декабря 2009 г. № 381-ФЗ «Об основах государственного регулирования торговой деятельности в Российской Федерации»</t>
  </si>
  <si>
    <t>1872</t>
  </si>
  <si>
    <t xml:space="preserve">Федеральный Закон №381-ФЗ от 28.12.2009 "Об основах государственного регулирования торговой деятельности в Российской Федерации"
</t>
  </si>
  <si>
    <t xml:space="preserve"> ст.20
</t>
  </si>
  <si>
    <t xml:space="preserve">01.02.2010-не установлено
</t>
  </si>
  <si>
    <t xml:space="preserve"> ст.101-105
</t>
  </si>
  <si>
    <t>1.4.2.89. на осуществление полномочий в связи с установлением гарантий и компенсаций расходов для лиц, работающих и проживающих в районах Крайнего Севера и приравненных к ним местностях – статьи 33 и 35 Закона Российской Федерации от 19 февраля 1993 г. № 4520-1 «О государственных гарантиях и компенсациях для лиц, работающих и проживающих в районах Крайнего Севера и приравненных к ним местностях»</t>
  </si>
  <si>
    <t>1889</t>
  </si>
  <si>
    <t xml:space="preserve">Федеральный Закон №125-ФЗ от 25.10.2002 ""О жилищных субсидиях гражданам, выезжающим из районов Крайнего Севера и приравненных к ним местностей""
</t>
  </si>
  <si>
    <t xml:space="preserve">01.01.2003-не установлено
</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</si>
  <si>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</si>
  <si>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</si>
  <si>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</si>
  <si>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</si>
  <si>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 xml:space="preserve"> ст.26.3, п.2, подп.13
</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</si>
  <si>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</si>
  <si>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</si>
  <si>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</si>
  <si>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</si>
  <si>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</si>
  <si>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</si>
  <si>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1.6.2. по предоставлению субсидий из местных бюджетов, всего</t>
  </si>
  <si>
    <t>2102</t>
  </si>
  <si>
    <t>1.6.2.2. бюджетам муниципальных образований, всего</t>
  </si>
  <si>
    <t>2104</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</si>
  <si>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</si>
  <si>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2105</t>
  </si>
  <si>
    <t>1.6.3.1. осуществление первичного воинского учета на территориях, где отсутствуют военные комиссариаты</t>
  </si>
  <si>
    <t>2106</t>
  </si>
  <si>
    <t xml:space="preserve">Федеральный Закон №53-ФЗ от 28.03.1998 "О воинской обязанности и военной службе"
</t>
  </si>
  <si>
    <t xml:space="preserve"> ст.8
</t>
  </si>
  <si>
    <t xml:space="preserve">28.03.1998-не установлено
</t>
  </si>
  <si>
    <t xml:space="preserve"> ст.57-61
</t>
  </si>
  <si>
    <t>1.6.3.2. осуществление государственных полномочий в сфере административных правонарушений</t>
  </si>
  <si>
    <t>2107</t>
  </si>
  <si>
    <t xml:space="preserve"> ст.26.3, п.2, подп.24.1
</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</si>
  <si>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</si>
  <si>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</si>
  <si>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</si>
  <si>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</si>
  <si>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1.6.4.1.1. дорожная деятельность в отношении автомобильных дорог местного значения</t>
  </si>
  <si>
    <t>2202</t>
  </si>
  <si>
    <t>1.6.4.2. в иных случаях, не связанных с заключением соглашений, предусмотренных в подпункте 1.6.4.1, всего</t>
  </si>
  <si>
    <t>2300</t>
  </si>
  <si>
    <t>1.6.4.2.2. иные межбюджетные трансферты в бюджеты городских, сельских поселений</t>
  </si>
  <si>
    <t>2302</t>
  </si>
  <si>
    <t xml:space="preserve"> ст.65
</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</si>
  <si>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</si>
  <si>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</si>
  <si>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</si>
  <si>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</si>
  <si>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</si>
  <si>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</si>
  <si>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5.1.1.3. владение, пользование и распоряжение имуществом, находящимся в муниципальной собственности сельского поселения</t>
  </si>
  <si>
    <t>6505</t>
  </si>
  <si>
    <t xml:space="preserve"> ст.14, п.1, подп.3
</t>
  </si>
  <si>
    <t>5.1.1.4. обеспечение первичных мер пожарной безопасности в границах населенных пунктов сельского поселения</t>
  </si>
  <si>
    <t>6506</t>
  </si>
  <si>
    <t xml:space="preserve"> ст.14, п.1, подп.9
</t>
  </si>
  <si>
    <t>5.1.1.6. создание условий для организации досуга и обеспечения жителей сельского поселения услугами организаций культуры</t>
  </si>
  <si>
    <t>6508</t>
  </si>
  <si>
    <t xml:space="preserve"> ст.14, п.1, подп.12
</t>
  </si>
  <si>
    <t>5.1.1.7. обеспечение условий для развития на территории сельского поселения физической культуры, школьного спорта и массового спорта</t>
  </si>
  <si>
    <t>6509</t>
  </si>
  <si>
    <t xml:space="preserve"> ст.14, п.1, подп.14
</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</si>
  <si>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</si>
  <si>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</si>
  <si>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 xml:space="preserve"> ст.14, п.1, подп.19
</t>
  </si>
  <si>
    <t>5.1.1.15. содействие в развитии сельскохозяйственного производства в сфере растениеводства</t>
  </si>
  <si>
    <t>6517</t>
  </si>
  <si>
    <t xml:space="preserve"> ст.14, п.1, подп.28
</t>
  </si>
  <si>
    <t>5.1.1.17. организация и осуществление мероприятий по работе с детьми и молодежью в сельском поселении</t>
  </si>
  <si>
    <t>6519</t>
  </si>
  <si>
    <t xml:space="preserve"> ст.14, п.1, подп.30
</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</si>
  <si>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</si>
  <si>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</si>
  <si>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5.1.3.52.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</si>
  <si>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6752</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</si>
  <si>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</si>
  <si>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</si>
  <si>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</si>
  <si>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</si>
  <si>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</si>
  <si>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</si>
  <si>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5.2.6. принятие устава муниципального образования и внесение в него изменений и дополнений, издание муниципальных правовых актов</t>
  </si>
  <si>
    <t>6806</t>
  </si>
  <si>
    <t xml:space="preserve"> ст.17, п.1, подп.1
</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</si>
  <si>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</si>
  <si>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</si>
  <si>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5.2.21. установление гарантий и компенсаций расходов для лиц, работающих и проживающих в районах Крайнего Севера и приравненных к ним местностях – статьи 33 и 35 Закона Российской Федерации от 19 февраля 1993 г. № 4520-1 «О государственных гарантиях и компенсациях для лиц, работающих и проживающих в районах Крайнего Севера и приравненных к ним местностях», статьи 325 и 326 Трудового кодекса Российской Федерации</t>
  </si>
  <si>
    <t>6821</t>
  </si>
  <si>
    <t>5.2.23. предоставление доплаты за выслугу лет к трудовой пенсии муниципальным служащим за счет средств местного бюджета</t>
  </si>
  <si>
    <t>6823</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</si>
  <si>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</si>
  <si>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</si>
  <si>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</si>
  <si>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</si>
  <si>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</si>
  <si>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</si>
  <si>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5.4.2. за счет субвенций, предоставленных из бюджета субъекта Российской Федерации, всего</t>
  </si>
  <si>
    <t>7400</t>
  </si>
  <si>
    <t>5.4.2.39.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</si>
  <si>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7439</t>
  </si>
  <si>
    <t xml:space="preserve"> ст.26.3, п.4
</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</si>
  <si>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</si>
  <si>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</si>
  <si>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</si>
  <si>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</si>
  <si>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</si>
  <si>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</si>
  <si>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5.6.2.1.2. создание условий для организации досуга и обеспечения жителей поселения услугами организаций культуры</t>
  </si>
  <si>
    <t>7803</t>
  </si>
  <si>
    <t xml:space="preserve">                                                  (должность руководителя</t>
  </si>
  <si>
    <t xml:space="preserve">                                                                                     финансового органа</t>
  </si>
  <si>
    <t xml:space="preserve">                                                     субъекта Российской Федерации) </t>
  </si>
  <si>
    <t>РЕЕСТР  РАСХОДНЫХ  ОБЯЗАТЕЛЬСТВ   МУНИЦИПАЛЬНОГО  ОБРАЗОВАНИЯ "ПИНЕЖСКИЙ МУНИЦИПАЛЬНЫЙ РАЙОН" (окончательный) 01.02.2021г.</t>
  </si>
  <si>
    <t xml:space="preserve">плановый период
</t>
  </si>
  <si>
    <t>2024г.</t>
  </si>
  <si>
    <t xml:space="preserve">2023г.
</t>
  </si>
</sst>
</file>

<file path=xl/styles.xml><?xml version="1.0" encoding="utf-8"?>
<styleSheet xmlns="http://schemas.openxmlformats.org/spreadsheetml/2006/main">
  <numFmts count="1">
    <numFmt numFmtId="164" formatCode="#,##0.0"/>
  </numFmts>
  <fonts count="16">
    <font>
      <sz val="11"/>
      <name val="Calibri"/>
      <family val="2"/>
      <scheme val="minor"/>
    </font>
    <font>
      <sz val="10"/>
      <color rgb="FF000000"/>
      <name val="Arial Cyr"/>
    </font>
    <font>
      <sz val="10"/>
      <color rgb="FF000000"/>
      <name val="Times New Roman"/>
      <family val="1"/>
      <charset val="204"/>
    </font>
    <font>
      <b/>
      <sz val="10"/>
      <color rgb="FF000000"/>
      <name val="Times New Roman"/>
      <family val="1"/>
      <charset val="204"/>
    </font>
    <font>
      <sz val="11"/>
      <color rgb="FF000000"/>
      <name val="Calibri"/>
      <family val="2"/>
      <charset val="204"/>
      <scheme val="minor"/>
    </font>
    <font>
      <sz val="11"/>
      <color rgb="FF000000"/>
      <name val="Times New Roman Cyr"/>
    </font>
    <font>
      <b/>
      <sz val="11"/>
      <color rgb="FF000000"/>
      <name val="Times New Roman Cyr"/>
    </font>
    <font>
      <b/>
      <sz val="10"/>
      <color rgb="FF000000"/>
      <name val="Times New Roman Cyr"/>
    </font>
    <font>
      <sz val="7"/>
      <color rgb="FF000000"/>
      <name val="Times New Roman Cyr"/>
    </font>
    <font>
      <b/>
      <sz val="9"/>
      <color rgb="FF000000"/>
      <name val="Times New Roman Cyr"/>
    </font>
    <font>
      <sz val="8"/>
      <color rgb="FF000000"/>
      <name val="Times New Roman Cyr"/>
    </font>
    <font>
      <sz val="10"/>
      <color rgb="FF000000"/>
      <name val="Times New Roman Cyr"/>
    </font>
    <font>
      <sz val="10"/>
      <color rgb="FF000000"/>
      <name val="Calibri"/>
      <family val="2"/>
      <charset val="204"/>
      <scheme val="minor"/>
    </font>
    <font>
      <sz val="11"/>
      <color rgb="FF000000"/>
      <name val="Calibri"/>
      <family val="2"/>
      <charset val="204"/>
      <scheme val="minor"/>
    </font>
    <font>
      <sz val="10"/>
      <color rgb="FF000000"/>
      <name val="Arial"/>
      <family val="2"/>
      <charset val="204"/>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8">
    <border>
      <left/>
      <right/>
      <top/>
      <bottom/>
      <diagonal/>
    </border>
    <border>
      <left/>
      <right/>
      <top/>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rgb="FF000000"/>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indexed="64"/>
      </bottom>
      <diagonal/>
    </border>
    <border>
      <left style="thin">
        <color rgb="FF000000"/>
      </left>
      <right/>
      <top/>
      <bottom/>
      <diagonal/>
    </border>
    <border>
      <left/>
      <right style="thin">
        <color rgb="FF000000"/>
      </right>
      <top/>
      <bottom/>
      <diagonal/>
    </border>
    <border>
      <left style="thin">
        <color indexed="64"/>
      </left>
      <right style="thin">
        <color indexed="64"/>
      </right>
      <top/>
      <bottom style="thin">
        <color indexed="64"/>
      </bottom>
      <diagonal/>
    </border>
  </borders>
  <cellStyleXfs count="111">
    <xf numFmtId="0" fontId="0" fillId="0" borderId="0"/>
    <xf numFmtId="0" fontId="1" fillId="0" borderId="1">
      <alignment vertical="top"/>
    </xf>
    <xf numFmtId="49" fontId="1" fillId="0" borderId="1"/>
    <xf numFmtId="0" fontId="1" fillId="0" borderId="1"/>
    <xf numFmtId="0" fontId="1" fillId="0" borderId="1">
      <alignment horizontal="left" vertical="top" wrapText="1"/>
    </xf>
    <xf numFmtId="0" fontId="1" fillId="0" borderId="1">
      <alignment wrapText="1"/>
    </xf>
    <xf numFmtId="0" fontId="1" fillId="0" borderId="1">
      <alignment horizontal="right" wrapText="1"/>
    </xf>
    <xf numFmtId="0" fontId="2" fillId="0" borderId="1">
      <alignment horizontal="center" vertical="top"/>
    </xf>
    <xf numFmtId="49" fontId="2" fillId="2" borderId="1">
      <alignment horizontal="center"/>
    </xf>
    <xf numFmtId="0" fontId="2" fillId="0" borderId="1">
      <alignment horizontal="center"/>
    </xf>
    <xf numFmtId="49" fontId="2" fillId="0" borderId="1">
      <alignment horizontal="center"/>
    </xf>
    <xf numFmtId="0" fontId="2" fillId="0" borderId="1">
      <alignment horizontal="center" wrapText="1"/>
    </xf>
    <xf numFmtId="0" fontId="2" fillId="0" borderId="1">
      <alignment wrapText="1"/>
    </xf>
    <xf numFmtId="0" fontId="2" fillId="0" borderId="1">
      <alignment horizontal="left" wrapText="1"/>
    </xf>
    <xf numFmtId="0" fontId="2" fillId="0" borderId="1"/>
    <xf numFmtId="0" fontId="3" fillId="0" borderId="1">
      <alignment horizontal="center" vertical="center"/>
    </xf>
    <xf numFmtId="0" fontId="2" fillId="0" borderId="1">
      <alignment vertical="center"/>
    </xf>
    <xf numFmtId="0" fontId="2" fillId="0" borderId="1">
      <alignment horizontal="center" vertical="center"/>
    </xf>
    <xf numFmtId="0" fontId="2" fillId="0" borderId="1">
      <alignment vertical="top"/>
    </xf>
    <xf numFmtId="0" fontId="2" fillId="2" borderId="1"/>
    <xf numFmtId="0" fontId="2" fillId="0" borderId="1">
      <alignment horizontal="centerContinuous"/>
    </xf>
    <xf numFmtId="0" fontId="2" fillId="0" borderId="1">
      <alignment horizontal="left"/>
    </xf>
    <xf numFmtId="49" fontId="2" fillId="0" borderId="1"/>
    <xf numFmtId="49" fontId="2" fillId="2" borderId="1"/>
    <xf numFmtId="0" fontId="4" fillId="0" borderId="1"/>
    <xf numFmtId="49" fontId="2" fillId="2" borderId="2">
      <alignment wrapText="1"/>
    </xf>
    <xf numFmtId="0" fontId="2" fillId="0" borderId="1">
      <alignment horizontal="left" vertical="top"/>
    </xf>
    <xf numFmtId="49" fontId="2" fillId="2" borderId="3">
      <alignment wrapText="1"/>
    </xf>
    <xf numFmtId="49" fontId="1" fillId="2" borderId="1"/>
    <xf numFmtId="0" fontId="2" fillId="0" borderId="4">
      <alignment vertical="top"/>
    </xf>
    <xf numFmtId="49" fontId="2" fillId="2" borderId="5">
      <alignment horizontal="center" vertical="center" wrapText="1"/>
    </xf>
    <xf numFmtId="49" fontId="2" fillId="0" borderId="5">
      <alignment horizontal="center" vertical="center" wrapText="1"/>
    </xf>
    <xf numFmtId="49" fontId="2" fillId="0" borderId="6">
      <alignment horizontal="center" vertical="center" wrapText="1"/>
    </xf>
    <xf numFmtId="0" fontId="2" fillId="0" borderId="7">
      <alignment vertical="top"/>
    </xf>
    <xf numFmtId="0" fontId="2" fillId="0" borderId="7">
      <alignment horizontal="center" vertical="top" wrapText="1"/>
    </xf>
    <xf numFmtId="49" fontId="2" fillId="0" borderId="5">
      <alignment horizontal="center" vertical="center"/>
    </xf>
    <xf numFmtId="0" fontId="2" fillId="0" borderId="7">
      <alignment vertical="top" wrapText="1"/>
    </xf>
    <xf numFmtId="49" fontId="2" fillId="0" borderId="4">
      <alignment horizontal="center" vertical="center" wrapText="1"/>
    </xf>
    <xf numFmtId="49" fontId="2" fillId="2" borderId="5">
      <alignment horizontal="center" vertical="center"/>
    </xf>
    <xf numFmtId="0" fontId="2" fillId="0" borderId="5">
      <alignment horizontal="center" vertical="center"/>
    </xf>
    <xf numFmtId="0" fontId="2" fillId="0" borderId="8">
      <alignment horizontal="left" wrapText="1"/>
    </xf>
    <xf numFmtId="49" fontId="2" fillId="0" borderId="8">
      <alignment horizontal="center"/>
    </xf>
    <xf numFmtId="0" fontId="2" fillId="0" borderId="8">
      <alignment horizontal="center"/>
    </xf>
    <xf numFmtId="0" fontId="4" fillId="0" borderId="1">
      <alignment wrapText="1"/>
    </xf>
    <xf numFmtId="0" fontId="2" fillId="0" borderId="8"/>
    <xf numFmtId="0" fontId="2" fillId="0" borderId="2">
      <alignment horizontal="center" wrapText="1"/>
    </xf>
    <xf numFmtId="0" fontId="2" fillId="0" borderId="2">
      <alignment horizontal="center"/>
    </xf>
    <xf numFmtId="0" fontId="5" fillId="0" borderId="1">
      <alignment horizontal="right" vertical="top"/>
    </xf>
    <xf numFmtId="0" fontId="6" fillId="0" borderId="1">
      <alignment horizontal="center" wrapText="1"/>
    </xf>
    <xf numFmtId="0" fontId="5" fillId="0" borderId="1">
      <alignment vertical="top"/>
    </xf>
    <xf numFmtId="49" fontId="2" fillId="2" borderId="2">
      <alignment horizontal="left" wrapText="1"/>
    </xf>
    <xf numFmtId="0" fontId="2" fillId="0" borderId="5">
      <alignment horizontal="center" vertical="center" wrapText="1"/>
    </xf>
    <xf numFmtId="0" fontId="2" fillId="0" borderId="4">
      <alignment horizontal="left" vertical="top" wrapText="1"/>
    </xf>
    <xf numFmtId="49" fontId="2" fillId="2" borderId="4">
      <alignment horizontal="center" vertical="center" wrapText="1"/>
    </xf>
    <xf numFmtId="0" fontId="2" fillId="0" borderId="4">
      <alignment vertical="top" wrapText="1"/>
    </xf>
    <xf numFmtId="49" fontId="2" fillId="0" borderId="4">
      <alignment horizontal="center" vertical="top" wrapText="1"/>
    </xf>
    <xf numFmtId="164" fontId="2" fillId="0" borderId="4">
      <alignment vertical="top"/>
    </xf>
    <xf numFmtId="0" fontId="2" fillId="0" borderId="4"/>
    <xf numFmtId="164" fontId="2" fillId="0" borderId="4">
      <alignment vertical="top" wrapText="1"/>
    </xf>
    <xf numFmtId="0" fontId="2" fillId="0" borderId="5">
      <alignment horizontal="left" vertical="top" wrapText="1"/>
    </xf>
    <xf numFmtId="0" fontId="2" fillId="0" borderId="5">
      <alignment horizontal="center" vertical="top"/>
    </xf>
    <xf numFmtId="164" fontId="2" fillId="0" borderId="5">
      <alignment vertical="top"/>
    </xf>
    <xf numFmtId="0" fontId="2" fillId="0" borderId="5">
      <alignment vertical="top"/>
    </xf>
    <xf numFmtId="0" fontId="2" fillId="0" borderId="5"/>
    <xf numFmtId="164" fontId="2" fillId="0" borderId="5">
      <alignment vertical="top" wrapText="1"/>
    </xf>
    <xf numFmtId="0" fontId="2" fillId="0" borderId="7">
      <alignment horizontal="left" vertical="top" wrapText="1"/>
    </xf>
    <xf numFmtId="49" fontId="2" fillId="2" borderId="7">
      <alignment horizontal="center" vertical="center"/>
    </xf>
    <xf numFmtId="49" fontId="2" fillId="0" borderId="7">
      <alignment horizontal="center" vertical="top" wrapText="1"/>
    </xf>
    <xf numFmtId="49" fontId="2" fillId="0" borderId="7">
      <alignment horizontal="center" vertical="top"/>
    </xf>
    <xf numFmtId="164" fontId="2" fillId="0" borderId="7">
      <alignment vertical="top"/>
    </xf>
    <xf numFmtId="0" fontId="2" fillId="0" borderId="7"/>
    <xf numFmtId="164" fontId="2" fillId="0" borderId="7">
      <alignment vertical="top" wrapText="1"/>
    </xf>
    <xf numFmtId="0" fontId="7" fillId="0" borderId="1">
      <alignment horizontal="center" wrapText="1"/>
    </xf>
    <xf numFmtId="0" fontId="6" fillId="0" borderId="1">
      <alignment wrapText="1"/>
    </xf>
    <xf numFmtId="0" fontId="8" fillId="0" borderId="1">
      <alignment horizontal="right" vertical="top"/>
    </xf>
    <xf numFmtId="0" fontId="9" fillId="0" borderId="1">
      <alignment horizontal="center"/>
    </xf>
    <xf numFmtId="0" fontId="9" fillId="0" borderId="1"/>
    <xf numFmtId="0" fontId="10" fillId="0" borderId="1"/>
    <xf numFmtId="0" fontId="11" fillId="0" borderId="1"/>
    <xf numFmtId="0" fontId="11" fillId="0" borderId="2">
      <alignment horizontal="left" vertical="center" wrapText="1"/>
    </xf>
    <xf numFmtId="0" fontId="5" fillId="0" borderId="1"/>
    <xf numFmtId="0" fontId="12" fillId="0" borderId="1"/>
    <xf numFmtId="49" fontId="2" fillId="0" borderId="5">
      <alignment horizontal="center" vertical="top" wrapText="1"/>
    </xf>
    <xf numFmtId="0" fontId="2" fillId="2" borderId="5">
      <alignment horizontal="center" vertical="top"/>
    </xf>
    <xf numFmtId="0" fontId="2" fillId="0" borderId="9"/>
    <xf numFmtId="0" fontId="2" fillId="0" borderId="3"/>
    <xf numFmtId="164" fontId="2" fillId="0" borderId="9">
      <alignment vertical="top"/>
    </xf>
    <xf numFmtId="0" fontId="2" fillId="0" borderId="5">
      <alignment wrapText="1"/>
    </xf>
    <xf numFmtId="0" fontId="2" fillId="0" borderId="8">
      <alignment horizontal="center" wrapText="1"/>
    </xf>
    <xf numFmtId="0" fontId="15" fillId="0" borderId="0"/>
    <xf numFmtId="0" fontId="15" fillId="0" borderId="0"/>
    <xf numFmtId="0" fontId="15" fillId="0" borderId="0"/>
    <xf numFmtId="0" fontId="13" fillId="0" borderId="1"/>
    <xf numFmtId="0" fontId="13" fillId="0" borderId="1"/>
    <xf numFmtId="0" fontId="14" fillId="3" borderId="1"/>
    <xf numFmtId="0" fontId="13" fillId="0" borderId="1"/>
    <xf numFmtId="49" fontId="2" fillId="2" borderId="4">
      <alignment horizontal="center" vertical="center"/>
    </xf>
    <xf numFmtId="0" fontId="1" fillId="0" borderId="7">
      <alignment vertical="top"/>
    </xf>
    <xf numFmtId="0" fontId="1" fillId="0" borderId="4">
      <alignment vertical="top"/>
    </xf>
    <xf numFmtId="49" fontId="2" fillId="0" borderId="4">
      <alignment horizontal="center" vertical="top"/>
    </xf>
    <xf numFmtId="49" fontId="2" fillId="2" borderId="2"/>
    <xf numFmtId="49" fontId="2" fillId="2" borderId="3"/>
    <xf numFmtId="164" fontId="1" fillId="0" borderId="5">
      <alignment vertical="top"/>
    </xf>
    <xf numFmtId="164" fontId="1" fillId="0" borderId="7">
      <alignment vertical="top"/>
    </xf>
    <xf numFmtId="164" fontId="1" fillId="0" borderId="4">
      <alignment vertical="top"/>
    </xf>
    <xf numFmtId="0" fontId="1" fillId="0" borderId="5">
      <alignment vertical="top"/>
    </xf>
    <xf numFmtId="49" fontId="2" fillId="2" borderId="2">
      <alignment horizontal="left"/>
    </xf>
    <xf numFmtId="0" fontId="11" fillId="0" borderId="2">
      <alignment horizontal="left" vertical="center"/>
    </xf>
    <xf numFmtId="0" fontId="1" fillId="0" borderId="5">
      <alignment vertical="top" wrapText="1"/>
    </xf>
    <xf numFmtId="0" fontId="1" fillId="0" borderId="7">
      <alignment vertical="top" wrapText="1"/>
    </xf>
    <xf numFmtId="0" fontId="1" fillId="0" borderId="4">
      <alignment vertical="top" wrapText="1"/>
    </xf>
  </cellStyleXfs>
  <cellXfs count="107">
    <xf numFmtId="0" fontId="0" fillId="0" borderId="0" xfId="0"/>
    <xf numFmtId="0" fontId="1" fillId="0" borderId="1" xfId="1" applyNumberFormat="1" applyFill="1" applyProtection="1">
      <alignment vertical="top"/>
    </xf>
    <xf numFmtId="49" fontId="1" fillId="0" borderId="1" xfId="2" applyNumberFormat="1" applyFill="1" applyProtection="1"/>
    <xf numFmtId="0" fontId="1" fillId="0" borderId="1" xfId="3" applyNumberFormat="1" applyFill="1" applyProtection="1"/>
    <xf numFmtId="0" fontId="0" fillId="0" borderId="0" xfId="0" applyFill="1" applyProtection="1">
      <protection locked="0"/>
    </xf>
    <xf numFmtId="0" fontId="2" fillId="0" borderId="1" xfId="12" applyNumberFormat="1" applyFill="1" applyProtection="1">
      <alignment wrapText="1"/>
    </xf>
    <xf numFmtId="0" fontId="2" fillId="0" borderId="1" xfId="11" applyNumberFormat="1" applyFill="1" applyProtection="1">
      <alignment horizontal="center" wrapText="1"/>
    </xf>
    <xf numFmtId="0" fontId="2" fillId="0" borderId="1" xfId="17" applyNumberFormat="1" applyFill="1" applyProtection="1">
      <alignment horizontal="center" vertical="center"/>
    </xf>
    <xf numFmtId="0" fontId="2" fillId="0" borderId="1" xfId="18" applyNumberFormat="1" applyFill="1" applyProtection="1">
      <alignment vertical="top"/>
    </xf>
    <xf numFmtId="0" fontId="2" fillId="0" borderId="1" xfId="19" applyNumberFormat="1" applyFill="1" applyProtection="1"/>
    <xf numFmtId="0" fontId="2" fillId="0" borderId="1" xfId="14" applyNumberFormat="1" applyFill="1" applyProtection="1"/>
    <xf numFmtId="0" fontId="2" fillId="0" borderId="1" xfId="20" applyNumberFormat="1" applyFill="1" applyProtection="1">
      <alignment horizontal="centerContinuous"/>
    </xf>
    <xf numFmtId="0" fontId="2" fillId="0" borderId="1" xfId="21" applyNumberFormat="1" applyFill="1" applyProtection="1">
      <alignment horizontal="left"/>
    </xf>
    <xf numFmtId="0" fontId="2" fillId="0" borderId="1" xfId="9" applyNumberFormat="1" applyFill="1" applyProtection="1">
      <alignment horizontal="center"/>
    </xf>
    <xf numFmtId="0" fontId="4" fillId="0" borderId="1" xfId="24" applyNumberFormat="1" applyFill="1" applyProtection="1"/>
    <xf numFmtId="49" fontId="2" fillId="0" borderId="1" xfId="22" applyNumberFormat="1" applyFill="1" applyProtection="1"/>
    <xf numFmtId="49" fontId="2" fillId="0" borderId="1" xfId="23" applyNumberFormat="1" applyFill="1" applyProtection="1"/>
    <xf numFmtId="49" fontId="1" fillId="0" borderId="1" xfId="28" applyNumberFormat="1" applyFill="1" applyProtection="1"/>
    <xf numFmtId="0" fontId="2" fillId="0" borderId="4" xfId="29" applyNumberFormat="1" applyFill="1" applyProtection="1">
      <alignment vertical="top"/>
    </xf>
    <xf numFmtId="0" fontId="2" fillId="0" borderId="7" xfId="33" applyNumberFormat="1" applyFill="1" applyProtection="1">
      <alignment vertical="top"/>
    </xf>
    <xf numFmtId="0" fontId="2" fillId="0" borderId="7" xfId="34" applyNumberFormat="1" applyFill="1" applyProtection="1">
      <alignment horizontal="center" vertical="top" wrapText="1"/>
    </xf>
    <xf numFmtId="49" fontId="2" fillId="0" borderId="2" xfId="31" applyFill="1" applyBorder="1" applyAlignment="1">
      <alignment horizontal="center" vertical="center" wrapText="1"/>
    </xf>
    <xf numFmtId="49" fontId="2" fillId="0" borderId="11" xfId="31" applyFill="1" applyBorder="1" applyAlignment="1">
      <alignment horizontal="center" vertical="center" wrapText="1"/>
    </xf>
    <xf numFmtId="0" fontId="2" fillId="0" borderId="7" xfId="36" applyNumberFormat="1" applyFill="1" applyProtection="1">
      <alignment vertical="top" wrapText="1"/>
    </xf>
    <xf numFmtId="49" fontId="2" fillId="0" borderId="13" xfId="31" applyNumberFormat="1" applyFill="1" applyBorder="1" applyAlignment="1" applyProtection="1">
      <alignment horizontal="center" vertical="center" wrapText="1"/>
    </xf>
    <xf numFmtId="49" fontId="2" fillId="0" borderId="13" xfId="35" applyNumberFormat="1" applyFill="1" applyBorder="1" applyAlignment="1" applyProtection="1">
      <alignment horizontal="center" vertical="center" wrapText="1"/>
    </xf>
    <xf numFmtId="49" fontId="2" fillId="0" borderId="5" xfId="38" applyNumberFormat="1" applyFill="1" applyProtection="1">
      <alignment horizontal="center" vertical="center"/>
    </xf>
    <xf numFmtId="0" fontId="2" fillId="0" borderId="5" xfId="39" applyNumberFormat="1" applyFill="1" applyProtection="1">
      <alignment horizontal="center" vertical="center"/>
    </xf>
    <xf numFmtId="0" fontId="2" fillId="0" borderId="5" xfId="51" applyNumberFormat="1" applyFill="1" applyProtection="1">
      <alignment horizontal="center" vertical="center" wrapText="1"/>
    </xf>
    <xf numFmtId="0" fontId="2" fillId="0" borderId="12" xfId="51" applyNumberFormat="1" applyFill="1" applyBorder="1" applyProtection="1">
      <alignment horizontal="center" vertical="center" wrapText="1"/>
    </xf>
    <xf numFmtId="0" fontId="2" fillId="0" borderId="4" xfId="52" applyNumberFormat="1" applyFill="1" applyProtection="1">
      <alignment horizontal="left" vertical="top" wrapText="1"/>
    </xf>
    <xf numFmtId="49" fontId="2" fillId="0" borderId="4" xfId="53" applyNumberFormat="1" applyFill="1" applyProtection="1">
      <alignment horizontal="center" vertical="center" wrapText="1"/>
    </xf>
    <xf numFmtId="0" fontId="2" fillId="0" borderId="4" xfId="54" applyNumberFormat="1" applyFill="1" applyProtection="1">
      <alignment vertical="top" wrapText="1"/>
    </xf>
    <xf numFmtId="49" fontId="2" fillId="0" borderId="4" xfId="55" applyNumberFormat="1" applyFill="1" applyProtection="1">
      <alignment horizontal="center" vertical="top" wrapText="1"/>
    </xf>
    <xf numFmtId="164" fontId="2" fillId="0" borderId="4" xfId="56" applyNumberFormat="1" applyFill="1" applyProtection="1">
      <alignment vertical="top"/>
    </xf>
    <xf numFmtId="0" fontId="2" fillId="0" borderId="5" xfId="59" applyNumberFormat="1" applyFill="1" applyProtection="1">
      <alignment horizontal="left" vertical="top" wrapText="1"/>
    </xf>
    <xf numFmtId="49" fontId="2" fillId="0" borderId="5" xfId="30" applyNumberFormat="1" applyFill="1" applyProtection="1">
      <alignment horizontal="center" vertical="center" wrapText="1"/>
    </xf>
    <xf numFmtId="0" fontId="2" fillId="0" borderId="5" xfId="60" applyNumberFormat="1" applyFill="1" applyProtection="1">
      <alignment horizontal="center" vertical="top"/>
    </xf>
    <xf numFmtId="164" fontId="2" fillId="0" borderId="5" xfId="61" applyNumberFormat="1" applyFill="1" applyProtection="1">
      <alignment vertical="top"/>
    </xf>
    <xf numFmtId="164" fontId="3" fillId="0" borderId="5" xfId="61" applyNumberFormat="1" applyFont="1" applyFill="1" applyProtection="1">
      <alignment vertical="top"/>
    </xf>
    <xf numFmtId="4" fontId="0" fillId="0" borderId="0" xfId="0" applyNumberFormat="1" applyFill="1" applyProtection="1">
      <protection locked="0"/>
    </xf>
    <xf numFmtId="0" fontId="2" fillId="0" borderId="7" xfId="65" applyNumberFormat="1" applyFill="1" applyProtection="1">
      <alignment horizontal="left" vertical="top" wrapText="1"/>
    </xf>
    <xf numFmtId="49" fontId="2" fillId="0" borderId="7" xfId="66" applyNumberFormat="1" applyFill="1" applyProtection="1">
      <alignment horizontal="center" vertical="center"/>
    </xf>
    <xf numFmtId="49" fontId="2" fillId="0" borderId="7" xfId="67" applyNumberFormat="1" applyFill="1" applyProtection="1">
      <alignment horizontal="center" vertical="top" wrapText="1"/>
    </xf>
    <xf numFmtId="49" fontId="2" fillId="0" borderId="7" xfId="68" applyNumberFormat="1" applyFill="1" applyProtection="1">
      <alignment horizontal="center" vertical="top"/>
    </xf>
    <xf numFmtId="164" fontId="2" fillId="0" borderId="7" xfId="69" applyNumberFormat="1" applyFill="1" applyProtection="1">
      <alignment vertical="top"/>
    </xf>
    <xf numFmtId="0" fontId="2" fillId="0" borderId="4" xfId="59" applyNumberFormat="1" applyFill="1" applyBorder="1" applyProtection="1">
      <alignment horizontal="left" vertical="top" wrapText="1"/>
    </xf>
    <xf numFmtId="49" fontId="2" fillId="0" borderId="4" xfId="30" applyNumberFormat="1" applyFill="1" applyBorder="1" applyProtection="1">
      <alignment horizontal="center" vertical="center" wrapText="1"/>
    </xf>
    <xf numFmtId="0" fontId="2" fillId="0" borderId="4" xfId="60" applyNumberFormat="1" applyFill="1" applyBorder="1" applyProtection="1">
      <alignment horizontal="center" vertical="top"/>
    </xf>
    <xf numFmtId="164" fontId="2" fillId="0" borderId="4" xfId="61" applyNumberFormat="1" applyFill="1" applyBorder="1" applyProtection="1">
      <alignment vertical="top"/>
    </xf>
    <xf numFmtId="0" fontId="2" fillId="0" borderId="13" xfId="52" applyNumberFormat="1" applyFill="1" applyBorder="1" applyProtection="1">
      <alignment horizontal="left" vertical="top" wrapText="1"/>
    </xf>
    <xf numFmtId="49" fontId="2" fillId="0" borderId="13" xfId="53" applyNumberFormat="1" applyFill="1" applyBorder="1" applyProtection="1">
      <alignment horizontal="center" vertical="center" wrapText="1"/>
    </xf>
    <xf numFmtId="0" fontId="2" fillId="0" borderId="13" xfId="54" applyNumberFormat="1" applyFill="1" applyBorder="1" applyProtection="1">
      <alignment vertical="top" wrapText="1"/>
    </xf>
    <xf numFmtId="49" fontId="2" fillId="0" borderId="13" xfId="55" applyNumberFormat="1" applyFill="1" applyBorder="1" applyProtection="1">
      <alignment horizontal="center" vertical="top" wrapText="1"/>
    </xf>
    <xf numFmtId="164" fontId="2" fillId="0" borderId="13" xfId="56" applyNumberFormat="1" applyFill="1" applyBorder="1" applyProtection="1">
      <alignment vertical="top"/>
    </xf>
    <xf numFmtId="0" fontId="2" fillId="0" borderId="12" xfId="59" applyNumberFormat="1" applyFill="1" applyBorder="1" applyProtection="1">
      <alignment horizontal="left" vertical="top" wrapText="1"/>
    </xf>
    <xf numFmtId="49" fontId="2" fillId="0" borderId="12" xfId="30" applyNumberFormat="1" applyFill="1" applyBorder="1" applyProtection="1">
      <alignment horizontal="center" vertical="center" wrapText="1"/>
    </xf>
    <xf numFmtId="0" fontId="2" fillId="0" borderId="12" xfId="60" applyNumberFormat="1" applyFill="1" applyBorder="1" applyProtection="1">
      <alignment horizontal="center" vertical="top"/>
    </xf>
    <xf numFmtId="164" fontId="2" fillId="0" borderId="12" xfId="61" applyNumberFormat="1" applyFill="1" applyBorder="1" applyProtection="1">
      <alignment vertical="top"/>
    </xf>
    <xf numFmtId="0" fontId="2" fillId="0" borderId="8" xfId="40" applyNumberFormat="1" applyFill="1" applyProtection="1">
      <alignment horizontal="left" wrapText="1"/>
    </xf>
    <xf numFmtId="49" fontId="2" fillId="0" borderId="8" xfId="41" applyNumberFormat="1" applyFill="1" applyProtection="1">
      <alignment horizontal="center"/>
    </xf>
    <xf numFmtId="0" fontId="2" fillId="0" borderId="8" xfId="42" applyNumberFormat="1" applyFill="1" applyProtection="1">
      <alignment horizontal="center"/>
    </xf>
    <xf numFmtId="0" fontId="4" fillId="0" borderId="1" xfId="43" applyNumberFormat="1" applyFill="1" applyProtection="1">
      <alignment wrapText="1"/>
    </xf>
    <xf numFmtId="0" fontId="2" fillId="0" borderId="8" xfId="44" applyNumberFormat="1" applyFill="1" applyProtection="1"/>
    <xf numFmtId="0" fontId="2" fillId="0" borderId="1" xfId="13" applyNumberFormat="1" applyFill="1" applyProtection="1">
      <alignment horizontal="left" wrapText="1"/>
    </xf>
    <xf numFmtId="49" fontId="2" fillId="0" borderId="1" xfId="10" applyNumberFormat="1" applyFill="1" applyProtection="1">
      <alignment horizontal="center"/>
    </xf>
    <xf numFmtId="0" fontId="2" fillId="0" borderId="2" xfId="45" applyNumberFormat="1" applyFill="1" applyProtection="1">
      <alignment horizontal="center" wrapText="1"/>
    </xf>
    <xf numFmtId="0" fontId="2" fillId="0" borderId="2" xfId="46" applyNumberFormat="1" applyFill="1" applyProtection="1">
      <alignment horizontal="center"/>
    </xf>
    <xf numFmtId="49" fontId="2" fillId="0" borderId="1" xfId="8" applyNumberFormat="1" applyFill="1" applyProtection="1">
      <alignment horizontal="center"/>
    </xf>
    <xf numFmtId="0" fontId="2" fillId="0" borderId="1" xfId="7" applyNumberFormat="1" applyFill="1" applyProtection="1">
      <alignment horizontal="center" vertical="top"/>
    </xf>
    <xf numFmtId="0" fontId="6" fillId="0" borderId="1" xfId="48" applyNumberFormat="1" applyFill="1" applyProtection="1">
      <alignment horizontal="center" wrapText="1"/>
    </xf>
    <xf numFmtId="0" fontId="6" fillId="0" borderId="1" xfId="48" applyFill="1">
      <alignment horizontal="center" wrapText="1"/>
    </xf>
    <xf numFmtId="0" fontId="2" fillId="0" borderId="1" xfId="9" applyNumberFormat="1" applyFill="1" applyProtection="1">
      <alignment horizontal="center"/>
    </xf>
    <xf numFmtId="0" fontId="2" fillId="0" borderId="1" xfId="9" applyFill="1">
      <alignment horizontal="center"/>
    </xf>
    <xf numFmtId="49" fontId="2" fillId="0" borderId="2" xfId="50" applyNumberFormat="1" applyFill="1" applyProtection="1">
      <alignment horizontal="left" wrapText="1"/>
    </xf>
    <xf numFmtId="49" fontId="2" fillId="0" borderId="2" xfId="50" applyFill="1">
      <alignment horizontal="left" wrapText="1"/>
    </xf>
    <xf numFmtId="0" fontId="1" fillId="0" borderId="1" xfId="4" applyFill="1">
      <alignment horizontal="left" vertical="top" wrapText="1"/>
    </xf>
    <xf numFmtId="49" fontId="2" fillId="0" borderId="5" xfId="31" applyNumberFormat="1" applyFill="1" applyAlignment="1" applyProtection="1">
      <alignment horizontal="center" vertical="center" wrapText="1"/>
    </xf>
    <xf numFmtId="49" fontId="2" fillId="0" borderId="6" xfId="31" applyFill="1" applyBorder="1" applyAlignment="1">
      <alignment horizontal="center" vertical="center" wrapText="1"/>
    </xf>
    <xf numFmtId="49" fontId="2" fillId="0" borderId="5" xfId="31" applyFill="1" applyAlignment="1">
      <alignment horizontal="center" vertical="center" wrapText="1"/>
    </xf>
    <xf numFmtId="49" fontId="2" fillId="0" borderId="5" xfId="31" applyNumberFormat="1" applyFill="1" applyProtection="1">
      <alignment horizontal="center" vertical="center" wrapText="1"/>
    </xf>
    <xf numFmtId="49" fontId="2" fillId="0" borderId="5" xfId="31" applyFill="1">
      <alignment horizontal="center" vertical="center" wrapText="1"/>
    </xf>
    <xf numFmtId="49" fontId="2" fillId="0" borderId="5" xfId="30" applyNumberFormat="1" applyFill="1" applyProtection="1">
      <alignment horizontal="center" vertical="center" wrapText="1"/>
    </xf>
    <xf numFmtId="49" fontId="2" fillId="0" borderId="9" xfId="30" applyFill="1" applyBorder="1">
      <alignment horizontal="center" vertical="center" wrapText="1"/>
    </xf>
    <xf numFmtId="49" fontId="2" fillId="0" borderId="5" xfId="30" applyFill="1">
      <alignment horizontal="center" vertical="center" wrapText="1"/>
    </xf>
    <xf numFmtId="49" fontId="2" fillId="0" borderId="5" xfId="35" applyNumberFormat="1" applyFill="1" applyProtection="1">
      <alignment horizontal="center" vertical="center"/>
    </xf>
    <xf numFmtId="49" fontId="2" fillId="0" borderId="5" xfId="35" applyFill="1">
      <alignment horizontal="center" vertical="center"/>
    </xf>
    <xf numFmtId="0" fontId="2" fillId="0" borderId="2" xfId="45" applyNumberFormat="1" applyFill="1" applyProtection="1">
      <alignment horizontal="center" wrapText="1"/>
    </xf>
    <xf numFmtId="0" fontId="2" fillId="0" borderId="2" xfId="45" applyFill="1">
      <alignment horizontal="center" wrapText="1"/>
    </xf>
    <xf numFmtId="49" fontId="2" fillId="0" borderId="1" xfId="10" applyNumberFormat="1" applyFill="1" applyProtection="1">
      <alignment horizontal="center"/>
    </xf>
    <xf numFmtId="49" fontId="2" fillId="0" borderId="1" xfId="10" applyFill="1">
      <alignment horizontal="center"/>
    </xf>
    <xf numFmtId="0" fontId="2" fillId="0" borderId="8" xfId="42" applyNumberFormat="1" applyFill="1" applyProtection="1">
      <alignment horizontal="center"/>
    </xf>
    <xf numFmtId="0" fontId="2" fillId="0" borderId="8" xfId="42" applyFill="1">
      <alignment horizontal="center"/>
    </xf>
    <xf numFmtId="0" fontId="2" fillId="0" borderId="2" xfId="46" applyNumberFormat="1" applyFill="1" applyProtection="1">
      <alignment horizontal="center"/>
    </xf>
    <xf numFmtId="0" fontId="2" fillId="0" borderId="2" xfId="46" applyFill="1">
      <alignment horizontal="center"/>
    </xf>
    <xf numFmtId="49" fontId="2" fillId="0" borderId="13" xfId="31" applyNumberFormat="1" applyFill="1" applyBorder="1" applyAlignment="1" applyProtection="1">
      <alignment horizontal="center" vertical="center" wrapText="1"/>
    </xf>
    <xf numFmtId="49" fontId="2" fillId="0" borderId="15" xfId="31" applyNumberFormat="1" applyFill="1" applyBorder="1" applyAlignment="1" applyProtection="1">
      <alignment horizontal="center" vertical="center" wrapText="1"/>
    </xf>
    <xf numFmtId="49" fontId="2" fillId="0" borderId="16" xfId="31" applyNumberFormat="1" applyFill="1" applyBorder="1" applyAlignment="1" applyProtection="1">
      <alignment horizontal="center" vertical="center" wrapText="1"/>
    </xf>
    <xf numFmtId="49" fontId="2" fillId="0" borderId="10" xfId="31" applyNumberFormat="1" applyFill="1" applyBorder="1" applyAlignment="1" applyProtection="1">
      <alignment horizontal="center" vertical="center" wrapText="1"/>
    </xf>
    <xf numFmtId="49" fontId="2" fillId="0" borderId="11" xfId="31" applyNumberFormat="1" applyFill="1" applyBorder="1" applyAlignment="1" applyProtection="1">
      <alignment horizontal="center" vertical="center" wrapText="1"/>
    </xf>
    <xf numFmtId="49" fontId="2" fillId="0" borderId="14" xfId="31" applyNumberFormat="1" applyFill="1" applyBorder="1" applyAlignment="1" applyProtection="1">
      <alignment horizontal="center" vertical="center" wrapText="1"/>
    </xf>
    <xf numFmtId="49" fontId="2" fillId="0" borderId="17" xfId="31" applyNumberFormat="1" applyFill="1" applyBorder="1" applyAlignment="1" applyProtection="1">
      <alignment horizontal="center" vertical="center" wrapText="1"/>
    </xf>
    <xf numFmtId="49" fontId="2" fillId="0" borderId="9" xfId="31" applyNumberFormat="1" applyFill="1" applyBorder="1" applyAlignment="1" applyProtection="1">
      <alignment horizontal="center" vertical="center" wrapText="1"/>
    </xf>
    <xf numFmtId="49" fontId="2" fillId="0" borderId="9" xfId="31" applyFill="1" applyBorder="1" applyAlignment="1">
      <alignment horizontal="center" vertical="center" wrapText="1"/>
    </xf>
    <xf numFmtId="0" fontId="2" fillId="0" borderId="5" xfId="39" applyNumberFormat="1" applyFill="1" applyProtection="1">
      <alignment horizontal="center" vertical="center"/>
    </xf>
    <xf numFmtId="0" fontId="2" fillId="0" borderId="5" xfId="39" applyFill="1">
      <alignment horizontal="center" vertical="center"/>
    </xf>
    <xf numFmtId="164" fontId="2" fillId="0" borderId="5" xfId="61" applyNumberFormat="1" applyFont="1" applyFill="1" applyProtection="1">
      <alignment vertical="top"/>
    </xf>
  </cellXfs>
  <cellStyles count="111">
    <cellStyle name="br" xfId="91"/>
    <cellStyle name="col" xfId="90"/>
    <cellStyle name="st100" xfId="110"/>
    <cellStyle name="st101" xfId="55"/>
    <cellStyle name="st102" xfId="50"/>
    <cellStyle name="st103" xfId="64"/>
    <cellStyle name="st104" xfId="71"/>
    <cellStyle name="st105" xfId="54"/>
    <cellStyle name="st106" xfId="58"/>
    <cellStyle name="st107" xfId="79"/>
    <cellStyle name="st108" xfId="88"/>
    <cellStyle name="st109" xfId="87"/>
    <cellStyle name="st92" xfId="25"/>
    <cellStyle name="st93" xfId="27"/>
    <cellStyle name="st94" xfId="43"/>
    <cellStyle name="st95" xfId="45"/>
    <cellStyle name="st96" xfId="108"/>
    <cellStyle name="st97" xfId="109"/>
    <cellStyle name="st98" xfId="67"/>
    <cellStyle name="st99" xfId="53"/>
    <cellStyle name="style0" xfId="92"/>
    <cellStyle name="td" xfId="93"/>
    <cellStyle name="tr" xfId="89"/>
    <cellStyle name="xl100" xfId="75"/>
    <cellStyle name="xl101" xfId="72"/>
    <cellStyle name="xl102" xfId="76"/>
    <cellStyle name="xl103" xfId="73"/>
    <cellStyle name="xl104" xfId="74"/>
    <cellStyle name="xl105" xfId="84"/>
    <cellStyle name="xl106" xfId="85"/>
    <cellStyle name="xl107" xfId="86"/>
    <cellStyle name="xl21" xfId="94"/>
    <cellStyle name="xl22" xfId="1"/>
    <cellStyle name="xl23" xfId="7"/>
    <cellStyle name="xl24" xfId="15"/>
    <cellStyle name="xl25" xfId="18"/>
    <cellStyle name="xl26" xfId="24"/>
    <cellStyle name="xl27" xfId="29"/>
    <cellStyle name="xl28" xfId="33"/>
    <cellStyle name="xl29" xfId="34"/>
    <cellStyle name="xl30" xfId="36"/>
    <cellStyle name="xl31" xfId="38"/>
    <cellStyle name="xl32" xfId="59"/>
    <cellStyle name="xl33" xfId="65"/>
    <cellStyle name="xl34" xfId="52"/>
    <cellStyle name="xl35" xfId="40"/>
    <cellStyle name="xl36" xfId="13"/>
    <cellStyle name="xl37" xfId="21"/>
    <cellStyle name="xl38" xfId="14"/>
    <cellStyle name="xl39" xfId="9"/>
    <cellStyle name="xl40" xfId="95"/>
    <cellStyle name="xl41" xfId="2"/>
    <cellStyle name="xl42" xfId="8"/>
    <cellStyle name="xl43" xfId="19"/>
    <cellStyle name="xl44" xfId="23"/>
    <cellStyle name="xl45" xfId="26"/>
    <cellStyle name="xl46" xfId="28"/>
    <cellStyle name="xl47" xfId="30"/>
    <cellStyle name="xl48" xfId="66"/>
    <cellStyle name="xl49" xfId="96"/>
    <cellStyle name="xl50" xfId="41"/>
    <cellStyle name="xl51" xfId="10"/>
    <cellStyle name="xl52" xfId="46"/>
    <cellStyle name="xl53" xfId="3"/>
    <cellStyle name="xl54" xfId="31"/>
    <cellStyle name="xl55" xfId="39"/>
    <cellStyle name="xl56" xfId="60"/>
    <cellStyle name="xl57" xfId="97"/>
    <cellStyle name="xl58" xfId="98"/>
    <cellStyle name="xl59" xfId="42"/>
    <cellStyle name="xl60" xfId="20"/>
    <cellStyle name="xl61" xfId="68"/>
    <cellStyle name="xl62" xfId="99"/>
    <cellStyle name="xl63" xfId="35"/>
    <cellStyle name="xl64" xfId="100"/>
    <cellStyle name="xl65" xfId="101"/>
    <cellStyle name="xl66" xfId="44"/>
    <cellStyle name="xl67" xfId="16"/>
    <cellStyle name="xl68" xfId="22"/>
    <cellStyle name="xl69" xfId="102"/>
    <cellStyle name="xl70" xfId="103"/>
    <cellStyle name="xl71" xfId="104"/>
    <cellStyle name="xl72" xfId="32"/>
    <cellStyle name="xl73" xfId="11"/>
    <cellStyle name="xl74" xfId="4"/>
    <cellStyle name="xl75" xfId="12"/>
    <cellStyle name="xl76" xfId="17"/>
    <cellStyle name="xl77" xfId="37"/>
    <cellStyle name="xl78" xfId="5"/>
    <cellStyle name="xl79" xfId="6"/>
    <cellStyle name="xl80" xfId="105"/>
    <cellStyle name="xl81" xfId="81"/>
    <cellStyle name="xl82" xfId="106"/>
    <cellStyle name="xl83" xfId="51"/>
    <cellStyle name="xl84" xfId="61"/>
    <cellStyle name="xl85" xfId="69"/>
    <cellStyle name="xl86" xfId="56"/>
    <cellStyle name="xl87" xfId="48"/>
    <cellStyle name="xl88" xfId="47"/>
    <cellStyle name="xl89" xfId="49"/>
    <cellStyle name="xl90" xfId="62"/>
    <cellStyle name="xl91" xfId="63"/>
    <cellStyle name="xl92" xfId="70"/>
    <cellStyle name="xl93" xfId="57"/>
    <cellStyle name="xl94" xfId="77"/>
    <cellStyle name="xl95" xfId="78"/>
    <cellStyle name="xl96" xfId="83"/>
    <cellStyle name="xl97" xfId="82"/>
    <cellStyle name="xl98" xfId="107"/>
    <cellStyle name="xl99" xfId="80"/>
    <cellStyle name="Обычный" xfId="0" builtinId="0"/>
  </cellStyles>
  <dxfs count="0"/>
  <tableStyles count="0"/>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Q168"/>
  <sheetViews>
    <sheetView showGridLines="0" tabSelected="1" topLeftCell="A9" zoomScale="85" zoomScaleNormal="85" zoomScaleSheetLayoutView="85" zoomScalePageLayoutView="85" workbookViewId="0">
      <selection activeCell="AR30" sqref="AR30"/>
    </sheetView>
  </sheetViews>
  <sheetFormatPr defaultRowHeight="15"/>
  <cols>
    <col min="1" max="1" width="48.140625" style="4" customWidth="1"/>
    <col min="2" max="2" width="14.42578125" style="4" customWidth="1"/>
    <col min="3" max="3" width="21.85546875" style="4" hidden="1" customWidth="1"/>
    <col min="4" max="4" width="14.140625" style="4" hidden="1" customWidth="1"/>
    <col min="5" max="5" width="13.42578125" style="4" hidden="1" customWidth="1"/>
    <col min="6" max="6" width="19.5703125" style="4" hidden="1" customWidth="1"/>
    <col min="7" max="9" width="13.42578125" style="4" hidden="1" customWidth="1"/>
    <col min="10" max="10" width="19.140625" style="4" hidden="1" customWidth="1"/>
    <col min="11" max="11" width="13.42578125" style="4" hidden="1" customWidth="1"/>
    <col min="12" max="12" width="13.7109375" style="4" hidden="1" customWidth="1"/>
    <col min="13" max="13" width="19.85546875" style="4" hidden="1" customWidth="1"/>
    <col min="14" max="16" width="13.7109375" style="4" hidden="1" customWidth="1"/>
    <col min="17" max="17" width="18.140625" style="4" hidden="1" customWidth="1"/>
    <col min="18" max="19" width="13.7109375" style="4" hidden="1" customWidth="1"/>
    <col min="20" max="20" width="20.5703125" style="4" hidden="1" customWidth="1"/>
    <col min="21" max="22" width="13.7109375" style="4" hidden="1" customWidth="1"/>
    <col min="23" max="23" width="19" style="4" hidden="1" customWidth="1"/>
    <col min="24" max="25" width="13.7109375" style="4" hidden="1" customWidth="1"/>
    <col min="26" max="26" width="18.42578125" style="4" hidden="1" customWidth="1"/>
    <col min="27" max="28" width="13.7109375" style="4" hidden="1" customWidth="1"/>
    <col min="29" max="29" width="10.5703125" style="4" hidden="1" customWidth="1"/>
    <col min="30" max="30" width="6.42578125" style="4" customWidth="1"/>
    <col min="31" max="31" width="6.5703125" style="4" customWidth="1"/>
    <col min="32" max="34" width="17.140625" style="4" customWidth="1"/>
    <col min="35" max="38" width="17.140625" style="4" hidden="1" customWidth="1"/>
    <col min="39" max="41" width="17.140625" style="4" customWidth="1"/>
    <col min="42" max="42" width="9.140625" style="4"/>
    <col min="43" max="43" width="18" style="4" customWidth="1"/>
    <col min="44" max="16384" width="9.140625" style="4"/>
  </cols>
  <sheetData>
    <row r="1" spans="1:41" ht="12.75" hidden="1" customHeight="1">
      <c r="A1" s="1"/>
      <c r="B1" s="2"/>
      <c r="C1" s="3"/>
      <c r="D1" s="3"/>
      <c r="E1" s="3"/>
      <c r="F1" s="3"/>
      <c r="G1" s="3"/>
      <c r="H1" s="3"/>
      <c r="I1" s="3"/>
      <c r="J1" s="3"/>
      <c r="K1" s="3"/>
      <c r="L1" s="3"/>
      <c r="M1" s="3"/>
      <c r="N1" s="3"/>
      <c r="O1" s="3"/>
      <c r="P1" s="3"/>
      <c r="Q1" s="3"/>
      <c r="R1" s="3"/>
      <c r="S1" s="3"/>
      <c r="T1" s="3"/>
      <c r="U1" s="3"/>
      <c r="V1" s="3"/>
      <c r="W1" s="3"/>
      <c r="X1" s="3"/>
      <c r="Y1" s="3"/>
      <c r="Z1" s="3"/>
      <c r="AA1" s="3"/>
      <c r="AB1" s="3"/>
      <c r="AC1" s="3"/>
      <c r="AD1" s="2"/>
      <c r="AE1" s="3"/>
      <c r="AF1" s="3"/>
      <c r="AG1" s="3"/>
      <c r="AH1" s="76"/>
      <c r="AI1" s="76"/>
      <c r="AJ1" s="76"/>
      <c r="AK1" s="76"/>
      <c r="AL1" s="1"/>
      <c r="AM1" s="1"/>
      <c r="AN1" s="3"/>
      <c r="AO1" s="3"/>
    </row>
    <row r="2" spans="1:41" ht="15" hidden="1" customHeight="1">
      <c r="A2" s="70" t="s">
        <v>44</v>
      </c>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6"/>
      <c r="AI2" s="76"/>
      <c r="AJ2" s="76"/>
      <c r="AK2" s="76"/>
      <c r="AL2" s="5"/>
      <c r="AM2" s="5"/>
      <c r="AN2" s="6"/>
      <c r="AO2" s="6"/>
    </row>
    <row r="3" spans="1:41" ht="12.75" hidden="1" customHeight="1">
      <c r="A3" s="71"/>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6"/>
      <c r="AI3" s="76"/>
      <c r="AJ3" s="76"/>
      <c r="AK3" s="76"/>
      <c r="AL3" s="5"/>
      <c r="AM3" s="5"/>
      <c r="AN3" s="7"/>
      <c r="AO3" s="7"/>
    </row>
    <row r="4" spans="1:41" ht="12.75" hidden="1" customHeight="1">
      <c r="A4" s="8"/>
      <c r="B4" s="9"/>
      <c r="C4" s="10"/>
      <c r="D4" s="11"/>
      <c r="E4" s="12"/>
      <c r="F4" s="12"/>
      <c r="G4" s="12"/>
      <c r="H4" s="12"/>
      <c r="I4" s="12"/>
      <c r="J4" s="10"/>
      <c r="K4" s="13"/>
      <c r="L4" s="14"/>
      <c r="M4" s="14"/>
      <c r="N4" s="13"/>
      <c r="O4" s="10"/>
      <c r="P4" s="10"/>
      <c r="Q4" s="10"/>
      <c r="R4" s="12"/>
      <c r="S4" s="72"/>
      <c r="T4" s="73"/>
      <c r="U4" s="12"/>
      <c r="V4" s="12"/>
      <c r="W4" s="10"/>
      <c r="X4" s="10"/>
      <c r="Y4" s="10"/>
      <c r="Z4" s="10"/>
      <c r="AA4" s="10"/>
      <c r="AB4" s="10"/>
      <c r="AC4" s="10"/>
      <c r="AD4" s="15"/>
      <c r="AE4" s="10"/>
      <c r="AF4" s="10"/>
      <c r="AG4" s="10"/>
      <c r="AH4" s="76"/>
      <c r="AI4" s="76"/>
      <c r="AJ4" s="76"/>
      <c r="AK4" s="76"/>
      <c r="AL4" s="5"/>
      <c r="AM4" s="5"/>
      <c r="AN4" s="10"/>
      <c r="AO4" s="10"/>
    </row>
    <row r="5" spans="1:41" ht="12.75" hidden="1" customHeight="1">
      <c r="A5" s="8"/>
      <c r="B5" s="9"/>
      <c r="C5" s="10"/>
      <c r="D5" s="11"/>
      <c r="E5" s="12"/>
      <c r="F5" s="12"/>
      <c r="G5" s="12"/>
      <c r="H5" s="12"/>
      <c r="I5" s="12"/>
      <c r="J5" s="10"/>
      <c r="K5" s="13"/>
      <c r="L5" s="14"/>
      <c r="M5" s="14"/>
      <c r="N5" s="13"/>
      <c r="O5" s="10"/>
      <c r="P5" s="10"/>
      <c r="Q5" s="10"/>
      <c r="R5" s="12"/>
      <c r="S5" s="72" t="s">
        <v>0</v>
      </c>
      <c r="T5" s="73"/>
      <c r="U5" s="12"/>
      <c r="V5" s="12"/>
      <c r="W5" s="10"/>
      <c r="X5" s="10"/>
      <c r="Y5" s="10"/>
      <c r="Z5" s="10"/>
      <c r="AA5" s="10"/>
      <c r="AB5" s="10"/>
      <c r="AC5" s="10"/>
      <c r="AD5" s="15"/>
      <c r="AE5" s="10"/>
      <c r="AF5" s="10"/>
      <c r="AG5" s="10"/>
      <c r="AH5" s="76"/>
      <c r="AI5" s="76"/>
      <c r="AJ5" s="76"/>
      <c r="AK5" s="76"/>
      <c r="AL5" s="5"/>
      <c r="AM5" s="5"/>
      <c r="AN5" s="10"/>
      <c r="AO5" s="10"/>
    </row>
    <row r="6" spans="1:41" ht="12.75" hidden="1" customHeight="1">
      <c r="A6" s="8"/>
      <c r="B6" s="9"/>
      <c r="C6" s="10"/>
      <c r="D6" s="11"/>
      <c r="E6" s="12"/>
      <c r="F6" s="12"/>
      <c r="G6" s="12"/>
      <c r="H6" s="12"/>
      <c r="I6" s="12"/>
      <c r="J6" s="10"/>
      <c r="K6" s="13"/>
      <c r="L6" s="14"/>
      <c r="M6" s="14"/>
      <c r="N6" s="13"/>
      <c r="O6" s="10"/>
      <c r="P6" s="10"/>
      <c r="Q6" s="10"/>
      <c r="R6" s="12"/>
      <c r="S6" s="13"/>
      <c r="T6" s="13"/>
      <c r="U6" s="12"/>
      <c r="V6" s="12"/>
      <c r="W6" s="10"/>
      <c r="X6" s="10"/>
      <c r="Y6" s="10"/>
      <c r="Z6" s="10"/>
      <c r="AA6" s="10"/>
      <c r="AB6" s="10"/>
      <c r="AC6" s="10"/>
      <c r="AD6" s="15"/>
      <c r="AE6" s="10"/>
      <c r="AF6" s="10"/>
      <c r="AG6" s="10"/>
      <c r="AH6" s="76"/>
      <c r="AI6" s="76"/>
      <c r="AJ6" s="76"/>
      <c r="AK6" s="76"/>
      <c r="AL6" s="5"/>
      <c r="AM6" s="5"/>
      <c r="AN6" s="10"/>
      <c r="AO6" s="10"/>
    </row>
    <row r="7" spans="1:41" ht="12.75" hidden="1" customHeight="1">
      <c r="A7" s="8"/>
      <c r="B7" s="9"/>
      <c r="C7" s="10"/>
      <c r="D7" s="11"/>
      <c r="E7" s="12"/>
      <c r="F7" s="12"/>
      <c r="G7" s="12"/>
      <c r="H7" s="12"/>
      <c r="I7" s="12"/>
      <c r="J7" s="10"/>
      <c r="K7" s="13"/>
      <c r="L7" s="14"/>
      <c r="M7" s="14"/>
      <c r="N7" s="13"/>
      <c r="O7" s="10"/>
      <c r="P7" s="10"/>
      <c r="Q7" s="10"/>
      <c r="R7" s="12"/>
      <c r="S7" s="13"/>
      <c r="T7" s="13"/>
      <c r="U7" s="12"/>
      <c r="V7" s="12"/>
      <c r="W7" s="10"/>
      <c r="X7" s="10"/>
      <c r="Y7" s="10"/>
      <c r="Z7" s="10"/>
      <c r="AA7" s="10"/>
      <c r="AB7" s="10"/>
      <c r="AC7" s="10"/>
      <c r="AD7" s="15"/>
      <c r="AE7" s="10"/>
      <c r="AF7" s="10"/>
      <c r="AG7" s="10"/>
      <c r="AH7" s="76"/>
      <c r="AI7" s="76"/>
      <c r="AJ7" s="76"/>
      <c r="AK7" s="76"/>
      <c r="AL7" s="5"/>
      <c r="AM7" s="5"/>
      <c r="AN7" s="10"/>
      <c r="AO7" s="10"/>
    </row>
    <row r="8" spans="1:41" ht="12.75" hidden="1" customHeight="1">
      <c r="A8" s="8"/>
      <c r="B8" s="9"/>
      <c r="C8" s="10"/>
      <c r="D8" s="11"/>
      <c r="E8" s="12"/>
      <c r="F8" s="12"/>
      <c r="G8" s="12"/>
      <c r="H8" s="12"/>
      <c r="I8" s="12"/>
      <c r="J8" s="10"/>
      <c r="K8" s="13"/>
      <c r="L8" s="14"/>
      <c r="M8" s="14"/>
      <c r="N8" s="13"/>
      <c r="O8" s="10"/>
      <c r="P8" s="10"/>
      <c r="Q8" s="10"/>
      <c r="R8" s="12"/>
      <c r="S8" s="13"/>
      <c r="T8" s="13"/>
      <c r="U8" s="12"/>
      <c r="V8" s="12"/>
      <c r="W8" s="10"/>
      <c r="X8" s="10"/>
      <c r="Y8" s="10"/>
      <c r="Z8" s="10"/>
      <c r="AA8" s="10"/>
      <c r="AB8" s="10"/>
      <c r="AC8" s="10"/>
      <c r="AD8" s="15"/>
      <c r="AE8" s="10"/>
      <c r="AF8" s="10"/>
      <c r="AG8" s="10"/>
      <c r="AH8" s="76"/>
      <c r="AI8" s="76"/>
      <c r="AJ8" s="76"/>
      <c r="AK8" s="76"/>
      <c r="AL8" s="5"/>
      <c r="AM8" s="5"/>
      <c r="AN8" s="10"/>
      <c r="AO8" s="10"/>
    </row>
    <row r="9" spans="1:41" ht="15" customHeight="1">
      <c r="A9" s="70" t="s">
        <v>417</v>
      </c>
      <c r="B9" s="71"/>
      <c r="C9" s="71"/>
      <c r="D9" s="71"/>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76"/>
      <c r="AI9" s="76"/>
      <c r="AJ9" s="76"/>
      <c r="AK9" s="76"/>
      <c r="AL9" s="5"/>
      <c r="AM9" s="5"/>
      <c r="AN9" s="6"/>
      <c r="AO9" s="6"/>
    </row>
    <row r="10" spans="1:41" ht="12.75" customHeight="1">
      <c r="A10" s="71"/>
      <c r="B10" s="71"/>
      <c r="C10" s="71"/>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6"/>
      <c r="AI10" s="76"/>
      <c r="AJ10" s="76"/>
      <c r="AK10" s="76"/>
      <c r="AL10" s="5"/>
      <c r="AM10" s="5"/>
      <c r="AN10" s="7"/>
      <c r="AO10" s="7"/>
    </row>
    <row r="11" spans="1:41" ht="6.75" customHeight="1">
      <c r="A11" s="8"/>
      <c r="B11" s="16"/>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6"/>
      <c r="AE11" s="10"/>
      <c r="AF11" s="10"/>
      <c r="AG11" s="10"/>
      <c r="AH11" s="76"/>
      <c r="AI11" s="76"/>
      <c r="AJ11" s="76"/>
      <c r="AK11" s="76"/>
      <c r="AL11" s="8"/>
      <c r="AM11" s="8"/>
      <c r="AN11" s="10"/>
      <c r="AO11" s="10"/>
    </row>
    <row r="12" spans="1:41" ht="15.2" hidden="1" customHeight="1">
      <c r="A12" s="8"/>
      <c r="B12" s="8" t="s">
        <v>1</v>
      </c>
      <c r="C12" s="14"/>
      <c r="D12" s="16"/>
      <c r="E12" s="74" t="s">
        <v>2</v>
      </c>
      <c r="F12" s="75"/>
      <c r="G12" s="75"/>
      <c r="H12" s="75"/>
      <c r="I12" s="75"/>
      <c r="J12" s="75"/>
      <c r="K12" s="75"/>
      <c r="L12" s="10"/>
      <c r="M12" s="10"/>
      <c r="N12" s="10"/>
      <c r="O12" s="10"/>
      <c r="P12" s="10"/>
      <c r="Q12" s="10"/>
      <c r="R12" s="10"/>
      <c r="S12" s="10"/>
      <c r="T12" s="10"/>
      <c r="U12" s="10"/>
      <c r="V12" s="10"/>
      <c r="W12" s="10"/>
      <c r="X12" s="10"/>
      <c r="Y12" s="10"/>
      <c r="Z12" s="10"/>
      <c r="AA12" s="10"/>
      <c r="AB12" s="10"/>
      <c r="AC12" s="10"/>
      <c r="AD12" s="16"/>
      <c r="AE12" s="10"/>
      <c r="AF12" s="10"/>
      <c r="AG12" s="10"/>
      <c r="AH12" s="76"/>
      <c r="AI12" s="76"/>
      <c r="AJ12" s="76"/>
      <c r="AK12" s="76"/>
      <c r="AL12" s="5"/>
      <c r="AM12" s="5"/>
      <c r="AN12" s="10"/>
      <c r="AO12" s="10"/>
    </row>
    <row r="13" spans="1:41" ht="12.75" hidden="1" customHeight="1">
      <c r="A13" s="8"/>
      <c r="B13" s="8" t="s">
        <v>3</v>
      </c>
      <c r="C13" s="16"/>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6"/>
      <c r="AE13" s="10"/>
      <c r="AF13" s="10"/>
      <c r="AG13" s="10"/>
      <c r="AH13" s="10"/>
      <c r="AI13" s="10"/>
      <c r="AJ13" s="10"/>
      <c r="AK13" s="10"/>
      <c r="AL13" s="10"/>
      <c r="AM13" s="10"/>
      <c r="AN13" s="10"/>
      <c r="AO13" s="10"/>
    </row>
    <row r="14" spans="1:41" ht="12.75" hidden="1" customHeight="1">
      <c r="A14" s="1"/>
      <c r="B14" s="17"/>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17"/>
      <c r="AE14" s="3"/>
      <c r="AF14" s="3"/>
      <c r="AG14" s="3"/>
      <c r="AH14" s="3"/>
      <c r="AI14" s="3"/>
      <c r="AJ14" s="3"/>
      <c r="AK14" s="3"/>
      <c r="AL14" s="3"/>
      <c r="AM14" s="3"/>
      <c r="AN14" s="3"/>
      <c r="AO14" s="3"/>
    </row>
    <row r="15" spans="1:41" ht="27.75" customHeight="1">
      <c r="A15" s="18"/>
      <c r="B15" s="82" t="s">
        <v>4</v>
      </c>
      <c r="C15" s="80" t="s">
        <v>5</v>
      </c>
      <c r="D15" s="81"/>
      <c r="E15" s="81"/>
      <c r="F15" s="81"/>
      <c r="G15" s="81"/>
      <c r="H15" s="81"/>
      <c r="I15" s="81"/>
      <c r="J15" s="81"/>
      <c r="K15" s="81"/>
      <c r="L15" s="81"/>
      <c r="M15" s="81"/>
      <c r="N15" s="81"/>
      <c r="O15" s="81"/>
      <c r="P15" s="81"/>
      <c r="Q15" s="81"/>
      <c r="R15" s="81"/>
      <c r="S15" s="81"/>
      <c r="T15" s="81"/>
      <c r="U15" s="81"/>
      <c r="V15" s="81"/>
      <c r="W15" s="81"/>
      <c r="X15" s="81"/>
      <c r="Y15" s="81"/>
      <c r="Z15" s="81"/>
      <c r="AA15" s="81"/>
      <c r="AB15" s="81"/>
      <c r="AC15" s="80" t="s">
        <v>45</v>
      </c>
      <c r="AD15" s="82" t="s">
        <v>46</v>
      </c>
      <c r="AE15" s="83"/>
      <c r="AF15" s="95" t="s">
        <v>47</v>
      </c>
      <c r="AG15" s="95"/>
      <c r="AH15" s="95"/>
      <c r="AI15" s="95"/>
      <c r="AJ15" s="95"/>
      <c r="AK15" s="95"/>
      <c r="AL15" s="95"/>
      <c r="AM15" s="95"/>
      <c r="AN15" s="95"/>
      <c r="AO15" s="95"/>
    </row>
    <row r="16" spans="1:41" ht="15" customHeight="1">
      <c r="A16" s="19"/>
      <c r="B16" s="84"/>
      <c r="C16" s="81"/>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4"/>
      <c r="AE16" s="83"/>
      <c r="AF16" s="95"/>
      <c r="AG16" s="95"/>
      <c r="AH16" s="95"/>
      <c r="AI16" s="95"/>
      <c r="AJ16" s="95"/>
      <c r="AK16" s="95"/>
      <c r="AL16" s="95"/>
      <c r="AM16" s="95"/>
      <c r="AN16" s="95"/>
      <c r="AO16" s="95"/>
    </row>
    <row r="17" spans="1:43" ht="12.75" customHeight="1">
      <c r="A17" s="19"/>
      <c r="B17" s="84"/>
      <c r="C17" s="80" t="s">
        <v>6</v>
      </c>
      <c r="D17" s="81"/>
      <c r="E17" s="81"/>
      <c r="F17" s="81"/>
      <c r="G17" s="81"/>
      <c r="H17" s="81"/>
      <c r="I17" s="81"/>
      <c r="J17" s="81"/>
      <c r="K17" s="81"/>
      <c r="L17" s="81"/>
      <c r="M17" s="81"/>
      <c r="N17" s="81"/>
      <c r="O17" s="81"/>
      <c r="P17" s="81"/>
      <c r="Q17" s="81"/>
      <c r="R17" s="81"/>
      <c r="S17" s="81"/>
      <c r="T17" s="81"/>
      <c r="U17" s="81"/>
      <c r="V17" s="81"/>
      <c r="W17" s="80" t="s">
        <v>7</v>
      </c>
      <c r="X17" s="81"/>
      <c r="Y17" s="81"/>
      <c r="Z17" s="81"/>
      <c r="AA17" s="81"/>
      <c r="AB17" s="81"/>
      <c r="AC17" s="81"/>
      <c r="AD17" s="84"/>
      <c r="AE17" s="83"/>
      <c r="AF17" s="95"/>
      <c r="AG17" s="95"/>
      <c r="AH17" s="95"/>
      <c r="AI17" s="95"/>
      <c r="AJ17" s="95"/>
      <c r="AK17" s="95"/>
      <c r="AL17" s="95"/>
      <c r="AM17" s="95"/>
      <c r="AN17" s="95"/>
      <c r="AO17" s="95"/>
    </row>
    <row r="18" spans="1:43" ht="29.25" customHeight="1">
      <c r="A18" s="20" t="s">
        <v>8</v>
      </c>
      <c r="B18" s="84"/>
      <c r="C18" s="85" t="s">
        <v>9</v>
      </c>
      <c r="D18" s="86"/>
      <c r="E18" s="86"/>
      <c r="F18" s="80" t="s">
        <v>10</v>
      </c>
      <c r="G18" s="81"/>
      <c r="H18" s="81"/>
      <c r="I18" s="81"/>
      <c r="J18" s="80" t="s">
        <v>11</v>
      </c>
      <c r="K18" s="81"/>
      <c r="L18" s="81"/>
      <c r="M18" s="80" t="s">
        <v>12</v>
      </c>
      <c r="N18" s="81"/>
      <c r="O18" s="81"/>
      <c r="P18" s="81"/>
      <c r="Q18" s="80" t="s">
        <v>13</v>
      </c>
      <c r="R18" s="81"/>
      <c r="S18" s="81"/>
      <c r="T18" s="80" t="s">
        <v>14</v>
      </c>
      <c r="U18" s="81"/>
      <c r="V18" s="81"/>
      <c r="W18" s="80" t="s">
        <v>15</v>
      </c>
      <c r="X18" s="81"/>
      <c r="Y18" s="81"/>
      <c r="Z18" s="80" t="s">
        <v>16</v>
      </c>
      <c r="AA18" s="81"/>
      <c r="AB18" s="81"/>
      <c r="AC18" s="81"/>
      <c r="AD18" s="84"/>
      <c r="AE18" s="84"/>
      <c r="AF18" s="96" t="s">
        <v>17</v>
      </c>
      <c r="AG18" s="97"/>
      <c r="AH18" s="96" t="s">
        <v>18</v>
      </c>
      <c r="AI18" s="21"/>
      <c r="AJ18" s="21"/>
      <c r="AK18" s="21"/>
      <c r="AL18" s="22"/>
      <c r="AM18" s="96" t="s">
        <v>19</v>
      </c>
      <c r="AN18" s="101" t="s">
        <v>418</v>
      </c>
      <c r="AO18" s="101"/>
    </row>
    <row r="19" spans="1:43" ht="28.5" customHeight="1">
      <c r="A19" s="23"/>
      <c r="B19" s="84"/>
      <c r="C19" s="80" t="s">
        <v>20</v>
      </c>
      <c r="D19" s="80" t="s">
        <v>21</v>
      </c>
      <c r="E19" s="80" t="s">
        <v>22</v>
      </c>
      <c r="F19" s="80" t="s">
        <v>20</v>
      </c>
      <c r="G19" s="80" t="s">
        <v>21</v>
      </c>
      <c r="H19" s="80" t="s">
        <v>22</v>
      </c>
      <c r="I19" s="80" t="s">
        <v>23</v>
      </c>
      <c r="J19" s="80" t="s">
        <v>20</v>
      </c>
      <c r="K19" s="80" t="s">
        <v>24</v>
      </c>
      <c r="L19" s="80" t="s">
        <v>22</v>
      </c>
      <c r="M19" s="80" t="s">
        <v>20</v>
      </c>
      <c r="N19" s="80" t="s">
        <v>24</v>
      </c>
      <c r="O19" s="80" t="s">
        <v>22</v>
      </c>
      <c r="P19" s="80" t="s">
        <v>23</v>
      </c>
      <c r="Q19" s="80" t="s">
        <v>20</v>
      </c>
      <c r="R19" s="80" t="s">
        <v>24</v>
      </c>
      <c r="S19" s="80" t="s">
        <v>22</v>
      </c>
      <c r="T19" s="80" t="s">
        <v>20</v>
      </c>
      <c r="U19" s="80" t="s">
        <v>24</v>
      </c>
      <c r="V19" s="80" t="s">
        <v>22</v>
      </c>
      <c r="W19" s="80" t="s">
        <v>20</v>
      </c>
      <c r="X19" s="80" t="s">
        <v>21</v>
      </c>
      <c r="Y19" s="80" t="s">
        <v>22</v>
      </c>
      <c r="Z19" s="80" t="s">
        <v>20</v>
      </c>
      <c r="AA19" s="80" t="s">
        <v>24</v>
      </c>
      <c r="AB19" s="80" t="s">
        <v>22</v>
      </c>
      <c r="AC19" s="81"/>
      <c r="AD19" s="82" t="s">
        <v>25</v>
      </c>
      <c r="AE19" s="82" t="s">
        <v>26</v>
      </c>
      <c r="AF19" s="98"/>
      <c r="AG19" s="99"/>
      <c r="AH19" s="100"/>
      <c r="AI19" s="77" t="s">
        <v>48</v>
      </c>
      <c r="AJ19" s="77" t="s">
        <v>49</v>
      </c>
      <c r="AK19" s="77" t="s">
        <v>50</v>
      </c>
      <c r="AL19" s="77" t="s">
        <v>51</v>
      </c>
      <c r="AM19" s="96"/>
      <c r="AN19" s="24" t="s">
        <v>420</v>
      </c>
      <c r="AO19" s="25" t="s">
        <v>419</v>
      </c>
    </row>
    <row r="20" spans="1:43" ht="12.75" customHeight="1">
      <c r="A20" s="19"/>
      <c r="B20" s="84"/>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4"/>
      <c r="AE20" s="84"/>
      <c r="AF20" s="77" t="s">
        <v>52</v>
      </c>
      <c r="AG20" s="102" t="s">
        <v>27</v>
      </c>
      <c r="AH20" s="77" t="s">
        <v>52</v>
      </c>
      <c r="AI20" s="78"/>
      <c r="AJ20" s="79"/>
      <c r="AK20" s="79"/>
      <c r="AL20" s="79"/>
      <c r="AM20" s="77" t="s">
        <v>52</v>
      </c>
      <c r="AN20" s="77" t="s">
        <v>52</v>
      </c>
      <c r="AO20" s="77" t="s">
        <v>52</v>
      </c>
    </row>
    <row r="21" spans="1:43" ht="12.75" customHeight="1">
      <c r="A21" s="19"/>
      <c r="B21" s="84"/>
      <c r="C21" s="81"/>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4"/>
      <c r="AE21" s="84"/>
      <c r="AF21" s="79"/>
      <c r="AG21" s="103"/>
      <c r="AH21" s="79"/>
      <c r="AI21" s="78"/>
      <c r="AJ21" s="79"/>
      <c r="AK21" s="79"/>
      <c r="AL21" s="79"/>
      <c r="AM21" s="79"/>
      <c r="AN21" s="79"/>
      <c r="AO21" s="79"/>
    </row>
    <row r="22" spans="1:43" ht="12.75" customHeight="1">
      <c r="A22" s="19"/>
      <c r="B22" s="84"/>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4"/>
      <c r="AE22" s="84"/>
      <c r="AF22" s="79"/>
      <c r="AG22" s="103"/>
      <c r="AH22" s="79"/>
      <c r="AI22" s="78"/>
      <c r="AJ22" s="79"/>
      <c r="AK22" s="79"/>
      <c r="AL22" s="79"/>
      <c r="AM22" s="79"/>
      <c r="AN22" s="79"/>
      <c r="AO22" s="79"/>
    </row>
    <row r="23" spans="1:43" ht="12.75" customHeight="1">
      <c r="A23" s="19"/>
      <c r="B23" s="84"/>
      <c r="C23" s="81"/>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4"/>
      <c r="AE23" s="84"/>
      <c r="AF23" s="79"/>
      <c r="AG23" s="103"/>
      <c r="AH23" s="79"/>
      <c r="AI23" s="78"/>
      <c r="AJ23" s="79"/>
      <c r="AK23" s="79"/>
      <c r="AL23" s="79"/>
      <c r="AM23" s="79"/>
      <c r="AN23" s="79"/>
      <c r="AO23" s="79"/>
    </row>
    <row r="24" spans="1:43" ht="12" customHeight="1">
      <c r="A24" s="19"/>
      <c r="B24" s="84"/>
      <c r="C24" s="81"/>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4"/>
      <c r="AE24" s="84"/>
      <c r="AF24" s="79"/>
      <c r="AG24" s="103"/>
      <c r="AH24" s="79"/>
      <c r="AI24" s="78"/>
      <c r="AJ24" s="79"/>
      <c r="AK24" s="79"/>
      <c r="AL24" s="79"/>
      <c r="AM24" s="79"/>
      <c r="AN24" s="79"/>
      <c r="AO24" s="79"/>
    </row>
    <row r="25" spans="1:43" ht="15" customHeight="1">
      <c r="A25" s="26" t="s">
        <v>28</v>
      </c>
      <c r="B25" s="26" t="s">
        <v>29</v>
      </c>
      <c r="C25" s="27">
        <v>3</v>
      </c>
      <c r="D25" s="27">
        <v>4</v>
      </c>
      <c r="E25" s="27">
        <v>5</v>
      </c>
      <c r="F25" s="27">
        <v>6</v>
      </c>
      <c r="G25" s="27">
        <v>7</v>
      </c>
      <c r="H25" s="27">
        <v>8</v>
      </c>
      <c r="I25" s="27">
        <v>9</v>
      </c>
      <c r="J25" s="27">
        <v>10</v>
      </c>
      <c r="K25" s="27">
        <v>11</v>
      </c>
      <c r="L25" s="27">
        <v>12</v>
      </c>
      <c r="M25" s="27">
        <v>13</v>
      </c>
      <c r="N25" s="27">
        <v>14</v>
      </c>
      <c r="O25" s="27">
        <v>15</v>
      </c>
      <c r="P25" s="27">
        <v>16</v>
      </c>
      <c r="Q25" s="27">
        <v>17</v>
      </c>
      <c r="R25" s="27">
        <v>18</v>
      </c>
      <c r="S25" s="27">
        <v>19</v>
      </c>
      <c r="T25" s="27">
        <v>20</v>
      </c>
      <c r="U25" s="27">
        <v>21</v>
      </c>
      <c r="V25" s="27">
        <v>22</v>
      </c>
      <c r="W25" s="27">
        <v>23</v>
      </c>
      <c r="X25" s="27">
        <v>24</v>
      </c>
      <c r="Y25" s="27">
        <v>25</v>
      </c>
      <c r="Z25" s="27">
        <v>26</v>
      </c>
      <c r="AA25" s="27">
        <v>27</v>
      </c>
      <c r="AB25" s="27">
        <v>28</v>
      </c>
      <c r="AC25" s="27">
        <v>29</v>
      </c>
      <c r="AD25" s="104">
        <v>30</v>
      </c>
      <c r="AE25" s="105"/>
      <c r="AF25" s="28">
        <v>31</v>
      </c>
      <c r="AG25" s="28">
        <v>32</v>
      </c>
      <c r="AH25" s="29">
        <v>33</v>
      </c>
      <c r="AI25" s="28">
        <v>42</v>
      </c>
      <c r="AJ25" s="28">
        <v>43</v>
      </c>
      <c r="AK25" s="28">
        <v>44</v>
      </c>
      <c r="AL25" s="28">
        <v>45</v>
      </c>
      <c r="AM25" s="28">
        <v>34</v>
      </c>
      <c r="AN25" s="28">
        <v>35</v>
      </c>
      <c r="AO25" s="29">
        <v>36</v>
      </c>
    </row>
    <row r="26" spans="1:43" ht="25.5" hidden="1">
      <c r="A26" s="30" t="s">
        <v>53</v>
      </c>
      <c r="B26" s="31" t="s">
        <v>54</v>
      </c>
      <c r="C26" s="32"/>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4">
        <v>1577943.6</v>
      </c>
      <c r="AG26" s="34">
        <v>1528001.2</v>
      </c>
      <c r="AH26" s="34">
        <v>1417561.1</v>
      </c>
      <c r="AI26" s="34">
        <v>73625.899999999994</v>
      </c>
      <c r="AJ26" s="34">
        <v>589109.69999999995</v>
      </c>
      <c r="AK26" s="34">
        <v>4123.8</v>
      </c>
      <c r="AL26" s="34">
        <v>750701.7</v>
      </c>
      <c r="AM26" s="34">
        <v>1338287.3</v>
      </c>
      <c r="AN26" s="34">
        <v>1373166</v>
      </c>
      <c r="AO26" s="34">
        <v>1419346.2</v>
      </c>
    </row>
    <row r="27" spans="1:43" ht="25.5" hidden="1">
      <c r="A27" s="30" t="s">
        <v>55</v>
      </c>
      <c r="B27" s="31" t="s">
        <v>56</v>
      </c>
      <c r="C27" s="32"/>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4">
        <v>1737622.9</v>
      </c>
      <c r="AG27" s="34">
        <v>1687722.2</v>
      </c>
      <c r="AH27" s="34">
        <v>1564016.4</v>
      </c>
      <c r="AI27" s="34">
        <v>76435.399999999994</v>
      </c>
      <c r="AJ27" s="34">
        <v>594534.69999999995</v>
      </c>
      <c r="AK27" s="34">
        <v>4123.8</v>
      </c>
      <c r="AL27" s="34">
        <v>888922.5</v>
      </c>
      <c r="AM27" s="34">
        <v>1495500.3</v>
      </c>
      <c r="AN27" s="34">
        <v>1529734.2</v>
      </c>
      <c r="AO27" s="34">
        <v>1582027.2</v>
      </c>
    </row>
    <row r="28" spans="1:43" ht="38.25">
      <c r="A28" s="35" t="s">
        <v>57</v>
      </c>
      <c r="B28" s="36" t="s">
        <v>58</v>
      </c>
      <c r="C28" s="37" t="s">
        <v>59</v>
      </c>
      <c r="D28" s="37" t="s">
        <v>59</v>
      </c>
      <c r="E28" s="37" t="s">
        <v>59</v>
      </c>
      <c r="F28" s="37" t="s">
        <v>59</v>
      </c>
      <c r="G28" s="37" t="s">
        <v>59</v>
      </c>
      <c r="H28" s="37" t="s">
        <v>59</v>
      </c>
      <c r="I28" s="37" t="s">
        <v>59</v>
      </c>
      <c r="J28" s="37" t="s">
        <v>59</v>
      </c>
      <c r="K28" s="37" t="s">
        <v>59</v>
      </c>
      <c r="L28" s="37" t="s">
        <v>59</v>
      </c>
      <c r="M28" s="37" t="s">
        <v>59</v>
      </c>
      <c r="N28" s="37" t="s">
        <v>59</v>
      </c>
      <c r="O28" s="37" t="s">
        <v>59</v>
      </c>
      <c r="P28" s="37" t="s">
        <v>59</v>
      </c>
      <c r="Q28" s="37" t="s">
        <v>59</v>
      </c>
      <c r="R28" s="37" t="s">
        <v>59</v>
      </c>
      <c r="S28" s="37" t="s">
        <v>59</v>
      </c>
      <c r="T28" s="37" t="s">
        <v>59</v>
      </c>
      <c r="U28" s="37" t="s">
        <v>59</v>
      </c>
      <c r="V28" s="37" t="s">
        <v>59</v>
      </c>
      <c r="W28" s="37" t="s">
        <v>59</v>
      </c>
      <c r="X28" s="37" t="s">
        <v>59</v>
      </c>
      <c r="Y28" s="37" t="s">
        <v>59</v>
      </c>
      <c r="Z28" s="37" t="s">
        <v>59</v>
      </c>
      <c r="AA28" s="37" t="s">
        <v>59</v>
      </c>
      <c r="AB28" s="37" t="s">
        <v>59</v>
      </c>
      <c r="AC28" s="37" t="s">
        <v>59</v>
      </c>
      <c r="AD28" s="37" t="s">
        <v>59</v>
      </c>
      <c r="AE28" s="37" t="s">
        <v>59</v>
      </c>
      <c r="AF28" s="38">
        <v>1581150.6</v>
      </c>
      <c r="AG28" s="38">
        <v>1539305.4</v>
      </c>
      <c r="AH28" s="39">
        <f>AH29+AH71+AH84+AH93+AH108+AH112</f>
        <v>1344997.5</v>
      </c>
      <c r="AI28" s="39">
        <f t="shared" ref="AI28:AO28" si="0">AI29+AI71+AI84+AI93+AI108+AI112</f>
        <v>78956.3</v>
      </c>
      <c r="AJ28" s="39">
        <f t="shared" si="0"/>
        <v>600596.69999999995</v>
      </c>
      <c r="AK28" s="39">
        <f t="shared" si="0"/>
        <v>16827.2</v>
      </c>
      <c r="AL28" s="39">
        <f t="shared" si="0"/>
        <v>745902.7</v>
      </c>
      <c r="AM28" s="39">
        <f t="shared" si="0"/>
        <v>1335397.5</v>
      </c>
      <c r="AN28" s="39">
        <f t="shared" si="0"/>
        <v>1366008.5</v>
      </c>
      <c r="AO28" s="39">
        <f t="shared" si="0"/>
        <v>1411482.2000000002</v>
      </c>
    </row>
    <row r="29" spans="1:43" ht="63.75">
      <c r="A29" s="35" t="s">
        <v>60</v>
      </c>
      <c r="B29" s="36" t="s">
        <v>61</v>
      </c>
      <c r="C29" s="37" t="s">
        <v>59</v>
      </c>
      <c r="D29" s="37" t="s">
        <v>59</v>
      </c>
      <c r="E29" s="37" t="s">
        <v>59</v>
      </c>
      <c r="F29" s="37" t="s">
        <v>59</v>
      </c>
      <c r="G29" s="37" t="s">
        <v>59</v>
      </c>
      <c r="H29" s="37" t="s">
        <v>59</v>
      </c>
      <c r="I29" s="37" t="s">
        <v>59</v>
      </c>
      <c r="J29" s="37" t="s">
        <v>59</v>
      </c>
      <c r="K29" s="37" t="s">
        <v>59</v>
      </c>
      <c r="L29" s="37" t="s">
        <v>59</v>
      </c>
      <c r="M29" s="37" t="s">
        <v>59</v>
      </c>
      <c r="N29" s="37" t="s">
        <v>59</v>
      </c>
      <c r="O29" s="37" t="s">
        <v>59</v>
      </c>
      <c r="P29" s="37" t="s">
        <v>59</v>
      </c>
      <c r="Q29" s="37" t="s">
        <v>59</v>
      </c>
      <c r="R29" s="37" t="s">
        <v>59</v>
      </c>
      <c r="S29" s="37" t="s">
        <v>59</v>
      </c>
      <c r="T29" s="37" t="s">
        <v>59</v>
      </c>
      <c r="U29" s="37" t="s">
        <v>59</v>
      </c>
      <c r="V29" s="37" t="s">
        <v>59</v>
      </c>
      <c r="W29" s="37" t="s">
        <v>59</v>
      </c>
      <c r="X29" s="37" t="s">
        <v>59</v>
      </c>
      <c r="Y29" s="37" t="s">
        <v>59</v>
      </c>
      <c r="Z29" s="37" t="s">
        <v>59</v>
      </c>
      <c r="AA29" s="37" t="s">
        <v>59</v>
      </c>
      <c r="AB29" s="37" t="s">
        <v>59</v>
      </c>
      <c r="AC29" s="37" t="s">
        <v>59</v>
      </c>
      <c r="AD29" s="37" t="s">
        <v>59</v>
      </c>
      <c r="AE29" s="37" t="s">
        <v>59</v>
      </c>
      <c r="AF29" s="38">
        <v>736424.3</v>
      </c>
      <c r="AG29" s="38">
        <v>698336.9</v>
      </c>
      <c r="AH29" s="106">
        <f>AH30+AH69</f>
        <v>497017.30000000005</v>
      </c>
      <c r="AI29" s="106">
        <f t="shared" ref="AI29:AO29" si="1">AI30+AI69</f>
        <v>20150</v>
      </c>
      <c r="AJ29" s="106">
        <f t="shared" si="1"/>
        <v>16499.400000000001</v>
      </c>
      <c r="AK29" s="106">
        <f t="shared" si="1"/>
        <v>4123.8</v>
      </c>
      <c r="AL29" s="106">
        <f t="shared" si="1"/>
        <v>511098.2</v>
      </c>
      <c r="AM29" s="106">
        <f t="shared" si="1"/>
        <v>481012.80000000005</v>
      </c>
      <c r="AN29" s="106">
        <f t="shared" si="1"/>
        <v>489605.5</v>
      </c>
      <c r="AO29" s="106">
        <f t="shared" si="1"/>
        <v>501585.49999999994</v>
      </c>
      <c r="AQ29" s="40"/>
    </row>
    <row r="30" spans="1:43" ht="63.75">
      <c r="A30" s="35" t="s">
        <v>62</v>
      </c>
      <c r="B30" s="36" t="s">
        <v>63</v>
      </c>
      <c r="C30" s="37" t="s">
        <v>59</v>
      </c>
      <c r="D30" s="37" t="s">
        <v>59</v>
      </c>
      <c r="E30" s="37" t="s">
        <v>59</v>
      </c>
      <c r="F30" s="37" t="s">
        <v>59</v>
      </c>
      <c r="G30" s="37" t="s">
        <v>59</v>
      </c>
      <c r="H30" s="37" t="s">
        <v>59</v>
      </c>
      <c r="I30" s="37" t="s">
        <v>59</v>
      </c>
      <c r="J30" s="37" t="s">
        <v>59</v>
      </c>
      <c r="K30" s="37" t="s">
        <v>59</v>
      </c>
      <c r="L30" s="37" t="s">
        <v>59</v>
      </c>
      <c r="M30" s="37" t="s">
        <v>59</v>
      </c>
      <c r="N30" s="37" t="s">
        <v>59</v>
      </c>
      <c r="O30" s="37" t="s">
        <v>59</v>
      </c>
      <c r="P30" s="37" t="s">
        <v>59</v>
      </c>
      <c r="Q30" s="37" t="s">
        <v>59</v>
      </c>
      <c r="R30" s="37" t="s">
        <v>59</v>
      </c>
      <c r="S30" s="37" t="s">
        <v>59</v>
      </c>
      <c r="T30" s="37" t="s">
        <v>59</v>
      </c>
      <c r="U30" s="37" t="s">
        <v>59</v>
      </c>
      <c r="V30" s="37" t="s">
        <v>59</v>
      </c>
      <c r="W30" s="37" t="s">
        <v>59</v>
      </c>
      <c r="X30" s="37" t="s">
        <v>59</v>
      </c>
      <c r="Y30" s="37" t="s">
        <v>59</v>
      </c>
      <c r="Z30" s="37" t="s">
        <v>59</v>
      </c>
      <c r="AA30" s="37" t="s">
        <v>59</v>
      </c>
      <c r="AB30" s="37" t="s">
        <v>59</v>
      </c>
      <c r="AC30" s="37" t="s">
        <v>59</v>
      </c>
      <c r="AD30" s="37" t="s">
        <v>59</v>
      </c>
      <c r="AE30" s="37" t="s">
        <v>59</v>
      </c>
      <c r="AF30" s="38">
        <v>703750.3</v>
      </c>
      <c r="AG30" s="38">
        <v>665662.9</v>
      </c>
      <c r="AH30" s="106">
        <f>AH31+AH32+AH34+AH35+AH37+AH40+AH42+AH44+AH46+AH48+AH49+AH50+AH53+AH56+AH57+AH58+AH59+AH61+AH63+AH64+AH65+AH66+AH68</f>
        <v>462659.9</v>
      </c>
      <c r="AI30" s="106">
        <f t="shared" ref="AI30:AO30" si="2">AI31+AI32+AI34+AI35+AI37+AI40+AI42+AI44+AI46+AI48+AI49+AI50+AI53+AI56+AI57+AI58+AI59+AI61+AI63+AI64+AI65+AI66+AI68</f>
        <v>20150</v>
      </c>
      <c r="AJ30" s="106">
        <f t="shared" si="2"/>
        <v>16499.400000000001</v>
      </c>
      <c r="AK30" s="106">
        <f t="shared" si="2"/>
        <v>4123.8</v>
      </c>
      <c r="AL30" s="106">
        <f t="shared" si="2"/>
        <v>472834.7</v>
      </c>
      <c r="AM30" s="106">
        <f t="shared" si="2"/>
        <v>442749.30000000005</v>
      </c>
      <c r="AN30" s="106">
        <f t="shared" si="2"/>
        <v>451342</v>
      </c>
      <c r="AO30" s="106">
        <f t="shared" si="2"/>
        <v>461829.69999999995</v>
      </c>
      <c r="AQ30" s="40"/>
    </row>
    <row r="31" spans="1:43" ht="41.25" customHeight="1">
      <c r="A31" s="30" t="s">
        <v>64</v>
      </c>
      <c r="B31" s="31" t="s">
        <v>65</v>
      </c>
      <c r="C31" s="32" t="s">
        <v>66</v>
      </c>
      <c r="D31" s="33" t="s">
        <v>67</v>
      </c>
      <c r="E31" s="33" t="s">
        <v>68</v>
      </c>
      <c r="F31" s="33"/>
      <c r="G31" s="33"/>
      <c r="H31" s="33"/>
      <c r="I31" s="33"/>
      <c r="J31" s="33"/>
      <c r="K31" s="33"/>
      <c r="L31" s="33"/>
      <c r="M31" s="33"/>
      <c r="N31" s="33"/>
      <c r="O31" s="33"/>
      <c r="P31" s="33"/>
      <c r="Q31" s="33"/>
      <c r="R31" s="33"/>
      <c r="S31" s="33"/>
      <c r="T31" s="33"/>
      <c r="U31" s="33"/>
      <c r="V31" s="33"/>
      <c r="W31" s="33"/>
      <c r="X31" s="33"/>
      <c r="Y31" s="33"/>
      <c r="Z31" s="33"/>
      <c r="AA31" s="33"/>
      <c r="AB31" s="33"/>
      <c r="AC31" s="33" t="s">
        <v>28</v>
      </c>
      <c r="AD31" s="33" t="s">
        <v>69</v>
      </c>
      <c r="AE31" s="33" t="s">
        <v>70</v>
      </c>
      <c r="AF31" s="34">
        <v>17395.599999999999</v>
      </c>
      <c r="AG31" s="34">
        <v>13372.8</v>
      </c>
      <c r="AH31" s="34">
        <f>900+3263+5800</f>
        <v>9963</v>
      </c>
      <c r="AI31" s="34">
        <v>0</v>
      </c>
      <c r="AJ31" s="34">
        <v>0</v>
      </c>
      <c r="AK31" s="34">
        <v>0</v>
      </c>
      <c r="AL31" s="34">
        <v>14510.2</v>
      </c>
      <c r="AM31" s="34">
        <v>9350</v>
      </c>
      <c r="AN31" s="34">
        <v>9850</v>
      </c>
      <c r="AO31" s="34">
        <v>10220</v>
      </c>
    </row>
    <row r="32" spans="1:43" ht="165.75">
      <c r="A32" s="30" t="s">
        <v>71</v>
      </c>
      <c r="B32" s="31" t="s">
        <v>72</v>
      </c>
      <c r="C32" s="32" t="s">
        <v>66</v>
      </c>
      <c r="D32" s="33" t="s">
        <v>73</v>
      </c>
      <c r="E32" s="33" t="s">
        <v>68</v>
      </c>
      <c r="F32" s="33"/>
      <c r="G32" s="33"/>
      <c r="H32" s="33"/>
      <c r="I32" s="33"/>
      <c r="J32" s="33"/>
      <c r="K32" s="33"/>
      <c r="L32" s="33"/>
      <c r="M32" s="33"/>
      <c r="N32" s="33"/>
      <c r="O32" s="33"/>
      <c r="P32" s="33"/>
      <c r="Q32" s="33"/>
      <c r="R32" s="33"/>
      <c r="S32" s="33"/>
      <c r="T32" s="33"/>
      <c r="U32" s="33"/>
      <c r="V32" s="33"/>
      <c r="W32" s="33"/>
      <c r="X32" s="33"/>
      <c r="Y32" s="33"/>
      <c r="Z32" s="33"/>
      <c r="AA32" s="33"/>
      <c r="AB32" s="33"/>
      <c r="AC32" s="33" t="s">
        <v>74</v>
      </c>
      <c r="AD32" s="33" t="s">
        <v>75</v>
      </c>
      <c r="AE32" s="33" t="s">
        <v>76</v>
      </c>
      <c r="AF32" s="34">
        <v>27603.1</v>
      </c>
      <c r="AG32" s="34">
        <v>20444.7</v>
      </c>
      <c r="AH32" s="34">
        <v>34399.699999999997</v>
      </c>
      <c r="AI32" s="34">
        <v>0</v>
      </c>
      <c r="AJ32" s="34">
        <v>5117.7</v>
      </c>
      <c r="AK32" s="34">
        <v>0</v>
      </c>
      <c r="AL32" s="34">
        <v>33622.5</v>
      </c>
      <c r="AM32" s="34">
        <v>17870.900000000001</v>
      </c>
      <c r="AN32" s="34">
        <v>19205.400000000001</v>
      </c>
      <c r="AO32" s="34">
        <v>19953.900000000001</v>
      </c>
    </row>
    <row r="33" spans="1:41" ht="140.25" hidden="1">
      <c r="A33" s="41"/>
      <c r="B33" s="42"/>
      <c r="C33" s="23" t="s">
        <v>77</v>
      </c>
      <c r="D33" s="43" t="s">
        <v>78</v>
      </c>
      <c r="E33" s="43" t="s">
        <v>79</v>
      </c>
      <c r="F33" s="43"/>
      <c r="G33" s="43"/>
      <c r="H33" s="43"/>
      <c r="I33" s="43"/>
      <c r="J33" s="43"/>
      <c r="K33" s="43"/>
      <c r="L33" s="43"/>
      <c r="M33" s="43"/>
      <c r="N33" s="43"/>
      <c r="O33" s="43"/>
      <c r="P33" s="43"/>
      <c r="Q33" s="43"/>
      <c r="R33" s="43"/>
      <c r="S33" s="43"/>
      <c r="T33" s="43"/>
      <c r="U33" s="43"/>
      <c r="V33" s="43"/>
      <c r="W33" s="43"/>
      <c r="X33" s="43"/>
      <c r="Y33" s="43"/>
      <c r="Z33" s="43"/>
      <c r="AA33" s="43"/>
      <c r="AB33" s="43"/>
      <c r="AC33" s="44"/>
      <c r="AD33" s="43"/>
      <c r="AE33" s="43"/>
      <c r="AF33" s="45">
        <v>0</v>
      </c>
      <c r="AG33" s="45">
        <v>0</v>
      </c>
      <c r="AH33" s="45">
        <v>0</v>
      </c>
      <c r="AI33" s="45">
        <v>0</v>
      </c>
      <c r="AJ33" s="45">
        <v>0</v>
      </c>
      <c r="AK33" s="45">
        <v>0</v>
      </c>
      <c r="AL33" s="45">
        <v>0</v>
      </c>
      <c r="AM33" s="45">
        <v>0</v>
      </c>
      <c r="AN33" s="45">
        <v>0</v>
      </c>
      <c r="AO33" s="45">
        <v>0</v>
      </c>
    </row>
    <row r="34" spans="1:41" ht="89.25" hidden="1">
      <c r="A34" s="30" t="s">
        <v>80</v>
      </c>
      <c r="B34" s="31" t="s">
        <v>81</v>
      </c>
      <c r="C34" s="32" t="s">
        <v>66</v>
      </c>
      <c r="D34" s="33" t="s">
        <v>82</v>
      </c>
      <c r="E34" s="33" t="s">
        <v>68</v>
      </c>
      <c r="F34" s="33"/>
      <c r="G34" s="33"/>
      <c r="H34" s="33"/>
      <c r="I34" s="33"/>
      <c r="J34" s="33"/>
      <c r="K34" s="33"/>
      <c r="L34" s="33"/>
      <c r="M34" s="33"/>
      <c r="N34" s="33"/>
      <c r="O34" s="33"/>
      <c r="P34" s="33"/>
      <c r="Q34" s="33"/>
      <c r="R34" s="33"/>
      <c r="S34" s="33"/>
      <c r="T34" s="33"/>
      <c r="U34" s="33"/>
      <c r="V34" s="33"/>
      <c r="W34" s="33"/>
      <c r="X34" s="33"/>
      <c r="Y34" s="33"/>
      <c r="Z34" s="33"/>
      <c r="AA34" s="33"/>
      <c r="AB34" s="33"/>
      <c r="AC34" s="33" t="s">
        <v>83</v>
      </c>
      <c r="AD34" s="33" t="s">
        <v>75</v>
      </c>
      <c r="AE34" s="33" t="s">
        <v>84</v>
      </c>
      <c r="AF34" s="34">
        <v>0</v>
      </c>
      <c r="AG34" s="34">
        <v>0</v>
      </c>
      <c r="AH34" s="34">
        <v>0</v>
      </c>
      <c r="AI34" s="34">
        <v>0</v>
      </c>
      <c r="AJ34" s="34">
        <v>0</v>
      </c>
      <c r="AK34" s="34">
        <v>0</v>
      </c>
      <c r="AL34" s="34">
        <v>2340.3000000000002</v>
      </c>
      <c r="AM34" s="34">
        <v>0</v>
      </c>
      <c r="AN34" s="34">
        <v>0</v>
      </c>
      <c r="AO34" s="34">
        <v>0</v>
      </c>
    </row>
    <row r="35" spans="1:41" ht="47.25" customHeight="1">
      <c r="A35" s="30" t="s">
        <v>85</v>
      </c>
      <c r="B35" s="31" t="s">
        <v>86</v>
      </c>
      <c r="C35" s="32" t="s">
        <v>66</v>
      </c>
      <c r="D35" s="33" t="s">
        <v>87</v>
      </c>
      <c r="E35" s="33" t="s">
        <v>68</v>
      </c>
      <c r="F35" s="33"/>
      <c r="G35" s="33"/>
      <c r="H35" s="33"/>
      <c r="I35" s="33"/>
      <c r="J35" s="33"/>
      <c r="K35" s="33"/>
      <c r="L35" s="33"/>
      <c r="M35" s="33"/>
      <c r="N35" s="33"/>
      <c r="O35" s="33"/>
      <c r="P35" s="33"/>
      <c r="Q35" s="33"/>
      <c r="R35" s="33"/>
      <c r="S35" s="33"/>
      <c r="T35" s="33"/>
      <c r="U35" s="33"/>
      <c r="V35" s="33"/>
      <c r="W35" s="33"/>
      <c r="X35" s="33"/>
      <c r="Y35" s="33"/>
      <c r="Z35" s="33"/>
      <c r="AA35" s="33"/>
      <c r="AB35" s="33"/>
      <c r="AC35" s="33" t="s">
        <v>88</v>
      </c>
      <c r="AD35" s="33" t="s">
        <v>89</v>
      </c>
      <c r="AE35" s="33" t="s">
        <v>90</v>
      </c>
      <c r="AF35" s="34">
        <v>102.5</v>
      </c>
      <c r="AG35" s="34">
        <v>0</v>
      </c>
      <c r="AH35" s="34">
        <v>155</v>
      </c>
      <c r="AI35" s="34">
        <v>0</v>
      </c>
      <c r="AJ35" s="34">
        <v>0</v>
      </c>
      <c r="AK35" s="34">
        <v>0</v>
      </c>
      <c r="AL35" s="34">
        <v>105</v>
      </c>
      <c r="AM35" s="34">
        <v>1000</v>
      </c>
      <c r="AN35" s="34">
        <v>1000</v>
      </c>
      <c r="AO35" s="34">
        <v>1000</v>
      </c>
    </row>
    <row r="36" spans="1:41" ht="0.75" customHeight="1">
      <c r="A36" s="41"/>
      <c r="B36" s="42"/>
      <c r="C36" s="23" t="s">
        <v>91</v>
      </c>
      <c r="D36" s="43" t="s">
        <v>92</v>
      </c>
      <c r="E36" s="43" t="s">
        <v>93</v>
      </c>
      <c r="F36" s="43"/>
      <c r="G36" s="43"/>
      <c r="H36" s="43"/>
      <c r="I36" s="43"/>
      <c r="J36" s="43"/>
      <c r="K36" s="43"/>
      <c r="L36" s="43"/>
      <c r="M36" s="43"/>
      <c r="N36" s="43"/>
      <c r="O36" s="43"/>
      <c r="P36" s="43"/>
      <c r="Q36" s="43"/>
      <c r="R36" s="43"/>
      <c r="S36" s="43"/>
      <c r="T36" s="43"/>
      <c r="U36" s="43"/>
      <c r="V36" s="43"/>
      <c r="W36" s="43"/>
      <c r="X36" s="43"/>
      <c r="Y36" s="43"/>
      <c r="Z36" s="43"/>
      <c r="AA36" s="43"/>
      <c r="AB36" s="43"/>
      <c r="AC36" s="44"/>
      <c r="AD36" s="43"/>
      <c r="AE36" s="43"/>
      <c r="AF36" s="45">
        <v>0</v>
      </c>
      <c r="AG36" s="45">
        <v>0</v>
      </c>
      <c r="AH36" s="45">
        <v>0</v>
      </c>
      <c r="AI36" s="45">
        <v>0</v>
      </c>
      <c r="AJ36" s="45">
        <v>0</v>
      </c>
      <c r="AK36" s="45">
        <v>0</v>
      </c>
      <c r="AL36" s="45">
        <v>0</v>
      </c>
      <c r="AM36" s="45">
        <v>0</v>
      </c>
      <c r="AN36" s="45">
        <v>0</v>
      </c>
      <c r="AO36" s="45">
        <v>0</v>
      </c>
    </row>
    <row r="37" spans="1:41" ht="140.25">
      <c r="A37" s="30" t="s">
        <v>94</v>
      </c>
      <c r="B37" s="31" t="s">
        <v>95</v>
      </c>
      <c r="C37" s="32" t="s">
        <v>66</v>
      </c>
      <c r="D37" s="33" t="s">
        <v>96</v>
      </c>
      <c r="E37" s="33" t="s">
        <v>68</v>
      </c>
      <c r="F37" s="33"/>
      <c r="G37" s="33"/>
      <c r="H37" s="33"/>
      <c r="I37" s="33"/>
      <c r="J37" s="33"/>
      <c r="K37" s="33"/>
      <c r="L37" s="33"/>
      <c r="M37" s="33"/>
      <c r="N37" s="33"/>
      <c r="O37" s="33"/>
      <c r="P37" s="33"/>
      <c r="Q37" s="33"/>
      <c r="R37" s="33"/>
      <c r="S37" s="33"/>
      <c r="T37" s="33"/>
      <c r="U37" s="33"/>
      <c r="V37" s="33"/>
      <c r="W37" s="33"/>
      <c r="X37" s="33"/>
      <c r="Y37" s="33"/>
      <c r="Z37" s="33"/>
      <c r="AA37" s="33"/>
      <c r="AB37" s="33"/>
      <c r="AC37" s="33" t="s">
        <v>97</v>
      </c>
      <c r="AD37" s="33" t="s">
        <v>98</v>
      </c>
      <c r="AE37" s="33" t="s">
        <v>99</v>
      </c>
      <c r="AF37" s="34">
        <v>270214.8</v>
      </c>
      <c r="AG37" s="34">
        <v>258763.7</v>
      </c>
      <c r="AH37" s="34">
        <f>88439+36+845-795</f>
        <v>88525</v>
      </c>
      <c r="AI37" s="34">
        <v>0</v>
      </c>
      <c r="AJ37" s="34">
        <v>344.6</v>
      </c>
      <c r="AK37" s="34">
        <v>0</v>
      </c>
      <c r="AL37" s="34">
        <v>88672.7</v>
      </c>
      <c r="AM37" s="34">
        <v>87326.399999999994</v>
      </c>
      <c r="AN37" s="34">
        <v>87326.399999999994</v>
      </c>
      <c r="AO37" s="34">
        <v>90776.5</v>
      </c>
    </row>
    <row r="38" spans="1:41" ht="3" customHeight="1">
      <c r="A38" s="41"/>
      <c r="B38" s="42"/>
      <c r="C38" s="23" t="s">
        <v>100</v>
      </c>
      <c r="D38" s="43" t="s">
        <v>101</v>
      </c>
      <c r="E38" s="43" t="s">
        <v>102</v>
      </c>
      <c r="F38" s="43"/>
      <c r="G38" s="43"/>
      <c r="H38" s="43"/>
      <c r="I38" s="43"/>
      <c r="J38" s="43"/>
      <c r="K38" s="43"/>
      <c r="L38" s="43"/>
      <c r="M38" s="43"/>
      <c r="N38" s="43"/>
      <c r="O38" s="43"/>
      <c r="P38" s="43"/>
      <c r="Q38" s="43"/>
      <c r="R38" s="43"/>
      <c r="S38" s="43"/>
      <c r="T38" s="43"/>
      <c r="U38" s="43"/>
      <c r="V38" s="43"/>
      <c r="W38" s="43"/>
      <c r="X38" s="43"/>
      <c r="Y38" s="43"/>
      <c r="Z38" s="43"/>
      <c r="AA38" s="43"/>
      <c r="AB38" s="43"/>
      <c r="AC38" s="44"/>
      <c r="AD38" s="43"/>
      <c r="AE38" s="43"/>
      <c r="AF38" s="45">
        <v>0</v>
      </c>
      <c r="AG38" s="45">
        <v>0</v>
      </c>
      <c r="AH38" s="45">
        <v>0</v>
      </c>
      <c r="AI38" s="45">
        <v>0</v>
      </c>
      <c r="AJ38" s="45">
        <v>0</v>
      </c>
      <c r="AK38" s="45">
        <v>0</v>
      </c>
      <c r="AL38" s="45">
        <v>0</v>
      </c>
      <c r="AM38" s="45">
        <v>0</v>
      </c>
      <c r="AN38" s="45">
        <v>0</v>
      </c>
      <c r="AO38" s="45">
        <v>0</v>
      </c>
    </row>
    <row r="39" spans="1:41" ht="153" hidden="1">
      <c r="A39" s="41"/>
      <c r="B39" s="42"/>
      <c r="C39" s="23"/>
      <c r="D39" s="43"/>
      <c r="E39" s="43"/>
      <c r="F39" s="43"/>
      <c r="G39" s="43"/>
      <c r="H39" s="43"/>
      <c r="I39" s="43"/>
      <c r="J39" s="43"/>
      <c r="K39" s="43"/>
      <c r="L39" s="43"/>
      <c r="M39" s="43" t="s">
        <v>103</v>
      </c>
      <c r="N39" s="43" t="s">
        <v>92</v>
      </c>
      <c r="O39" s="43" t="s">
        <v>104</v>
      </c>
      <c r="P39" s="43" t="s">
        <v>105</v>
      </c>
      <c r="Q39" s="43"/>
      <c r="R39" s="43"/>
      <c r="S39" s="43"/>
      <c r="T39" s="43"/>
      <c r="U39" s="43"/>
      <c r="V39" s="43"/>
      <c r="W39" s="43"/>
      <c r="X39" s="43"/>
      <c r="Y39" s="43"/>
      <c r="Z39" s="43"/>
      <c r="AA39" s="43"/>
      <c r="AB39" s="43"/>
      <c r="AC39" s="44"/>
      <c r="AD39" s="43" t="s">
        <v>98</v>
      </c>
      <c r="AE39" s="43" t="s">
        <v>99</v>
      </c>
      <c r="AF39" s="45">
        <v>157868.70000000001</v>
      </c>
      <c r="AG39" s="45">
        <v>157868.70000000001</v>
      </c>
      <c r="AH39" s="45">
        <v>0</v>
      </c>
      <c r="AI39" s="45">
        <v>0</v>
      </c>
      <c r="AJ39" s="45">
        <v>0</v>
      </c>
      <c r="AK39" s="45">
        <v>0</v>
      </c>
      <c r="AL39" s="45">
        <v>0</v>
      </c>
      <c r="AM39" s="45">
        <v>0</v>
      </c>
      <c r="AN39" s="45">
        <v>0</v>
      </c>
      <c r="AO39" s="45">
        <v>0</v>
      </c>
    </row>
    <row r="40" spans="1:41" ht="153">
      <c r="A40" s="30" t="s">
        <v>106</v>
      </c>
      <c r="B40" s="31" t="s">
        <v>107</v>
      </c>
      <c r="C40" s="32" t="s">
        <v>66</v>
      </c>
      <c r="D40" s="33" t="s">
        <v>96</v>
      </c>
      <c r="E40" s="33" t="s">
        <v>68</v>
      </c>
      <c r="F40" s="33"/>
      <c r="G40" s="33"/>
      <c r="H40" s="33"/>
      <c r="I40" s="33"/>
      <c r="J40" s="33"/>
      <c r="K40" s="33"/>
      <c r="L40" s="33"/>
      <c r="M40" s="33"/>
      <c r="N40" s="33"/>
      <c r="O40" s="33"/>
      <c r="P40" s="33"/>
      <c r="Q40" s="33"/>
      <c r="R40" s="33"/>
      <c r="S40" s="33"/>
      <c r="T40" s="33"/>
      <c r="U40" s="33"/>
      <c r="V40" s="33"/>
      <c r="W40" s="33"/>
      <c r="X40" s="33"/>
      <c r="Y40" s="33"/>
      <c r="Z40" s="33"/>
      <c r="AA40" s="33"/>
      <c r="AB40" s="33"/>
      <c r="AC40" s="33" t="s">
        <v>97</v>
      </c>
      <c r="AD40" s="33" t="s">
        <v>98</v>
      </c>
      <c r="AE40" s="33" t="s">
        <v>105</v>
      </c>
      <c r="AF40" s="34">
        <v>223284.5</v>
      </c>
      <c r="AG40" s="34">
        <v>222226.2</v>
      </c>
      <c r="AH40" s="34">
        <f>7711.1+209323.7+154+439.4-2283</f>
        <v>215345.2</v>
      </c>
      <c r="AI40" s="34">
        <v>0</v>
      </c>
      <c r="AJ40" s="34">
        <v>2124.1</v>
      </c>
      <c r="AK40" s="34">
        <v>0</v>
      </c>
      <c r="AL40" s="34">
        <v>214773.7</v>
      </c>
      <c r="AM40" s="34">
        <v>211529.60000000001</v>
      </c>
      <c r="AN40" s="34">
        <v>211529.60000000001</v>
      </c>
      <c r="AO40" s="34">
        <v>219907.9</v>
      </c>
    </row>
    <row r="41" spans="1:41" ht="153" hidden="1">
      <c r="A41" s="41"/>
      <c r="B41" s="42"/>
      <c r="C41" s="23"/>
      <c r="D41" s="43"/>
      <c r="E41" s="43"/>
      <c r="F41" s="43"/>
      <c r="G41" s="43"/>
      <c r="H41" s="43"/>
      <c r="I41" s="43"/>
      <c r="J41" s="43"/>
      <c r="K41" s="43"/>
      <c r="L41" s="43"/>
      <c r="M41" s="43" t="s">
        <v>103</v>
      </c>
      <c r="N41" s="43" t="s">
        <v>92</v>
      </c>
      <c r="O41" s="43" t="s">
        <v>104</v>
      </c>
      <c r="P41" s="43" t="s">
        <v>105</v>
      </c>
      <c r="Q41" s="43"/>
      <c r="R41" s="43"/>
      <c r="S41" s="43"/>
      <c r="T41" s="43"/>
      <c r="U41" s="43"/>
      <c r="V41" s="43"/>
      <c r="W41" s="43"/>
      <c r="X41" s="43"/>
      <c r="Y41" s="43"/>
      <c r="Z41" s="43"/>
      <c r="AA41" s="43"/>
      <c r="AB41" s="43"/>
      <c r="AC41" s="44"/>
      <c r="AD41" s="43" t="s">
        <v>98</v>
      </c>
      <c r="AE41" s="43" t="s">
        <v>105</v>
      </c>
      <c r="AF41" s="45">
        <v>2809.8</v>
      </c>
      <c r="AG41" s="45">
        <v>2473.3000000000002</v>
      </c>
      <c r="AH41" s="45">
        <v>2000</v>
      </c>
      <c r="AI41" s="45">
        <v>0</v>
      </c>
      <c r="AJ41" s="45">
        <v>1300</v>
      </c>
      <c r="AK41" s="45">
        <v>0</v>
      </c>
      <c r="AL41" s="45">
        <v>700</v>
      </c>
      <c r="AM41" s="45">
        <v>0</v>
      </c>
      <c r="AN41" s="45">
        <v>0</v>
      </c>
      <c r="AO41" s="45">
        <v>0</v>
      </c>
    </row>
    <row r="42" spans="1:41" ht="89.25">
      <c r="A42" s="30" t="s">
        <v>108</v>
      </c>
      <c r="B42" s="31" t="s">
        <v>109</v>
      </c>
      <c r="C42" s="32" t="s">
        <v>66</v>
      </c>
      <c r="D42" s="33" t="s">
        <v>96</v>
      </c>
      <c r="E42" s="33" t="s">
        <v>68</v>
      </c>
      <c r="F42" s="33"/>
      <c r="G42" s="33"/>
      <c r="H42" s="33"/>
      <c r="I42" s="33"/>
      <c r="J42" s="33"/>
      <c r="K42" s="33"/>
      <c r="L42" s="33"/>
      <c r="M42" s="33"/>
      <c r="N42" s="33"/>
      <c r="O42" s="33"/>
      <c r="P42" s="33"/>
      <c r="Q42" s="33"/>
      <c r="R42" s="33"/>
      <c r="S42" s="33"/>
      <c r="T42" s="33"/>
      <c r="U42" s="33"/>
      <c r="V42" s="33"/>
      <c r="W42" s="33"/>
      <c r="X42" s="33"/>
      <c r="Y42" s="33"/>
      <c r="Z42" s="33"/>
      <c r="AA42" s="33"/>
      <c r="AB42" s="33"/>
      <c r="AC42" s="33" t="s">
        <v>97</v>
      </c>
      <c r="AD42" s="33" t="s">
        <v>98</v>
      </c>
      <c r="AE42" s="33" t="s">
        <v>110</v>
      </c>
      <c r="AF42" s="34">
        <v>42540.7</v>
      </c>
      <c r="AG42" s="34">
        <v>41321.5</v>
      </c>
      <c r="AH42" s="34">
        <f>1629.1+18892.6+7712+140+11437.8-96-70</f>
        <v>39645.5</v>
      </c>
      <c r="AI42" s="34">
        <v>50</v>
      </c>
      <c r="AJ42" s="34">
        <v>5.6</v>
      </c>
      <c r="AK42" s="34">
        <v>0</v>
      </c>
      <c r="AL42" s="34">
        <v>39611.4</v>
      </c>
      <c r="AM42" s="34">
        <v>39573.4</v>
      </c>
      <c r="AN42" s="34">
        <v>39573.4</v>
      </c>
      <c r="AO42" s="34">
        <v>41128.699999999997</v>
      </c>
    </row>
    <row r="43" spans="1:41" ht="153" hidden="1">
      <c r="A43" s="41"/>
      <c r="B43" s="42"/>
      <c r="C43" s="23"/>
      <c r="D43" s="43"/>
      <c r="E43" s="43"/>
      <c r="F43" s="43"/>
      <c r="G43" s="43"/>
      <c r="H43" s="43"/>
      <c r="I43" s="43"/>
      <c r="J43" s="43"/>
      <c r="K43" s="43"/>
      <c r="L43" s="43"/>
      <c r="M43" s="43" t="s">
        <v>111</v>
      </c>
      <c r="N43" s="43" t="s">
        <v>92</v>
      </c>
      <c r="O43" s="43" t="s">
        <v>112</v>
      </c>
      <c r="P43" s="43" t="s">
        <v>76</v>
      </c>
      <c r="Q43" s="43"/>
      <c r="R43" s="43"/>
      <c r="S43" s="43"/>
      <c r="T43" s="43"/>
      <c r="U43" s="43"/>
      <c r="V43" s="43"/>
      <c r="W43" s="43"/>
      <c r="X43" s="43"/>
      <c r="Y43" s="43"/>
      <c r="Z43" s="43"/>
      <c r="AA43" s="43"/>
      <c r="AB43" s="43"/>
      <c r="AC43" s="44"/>
      <c r="AD43" s="43" t="s">
        <v>98</v>
      </c>
      <c r="AE43" s="43" t="s">
        <v>110</v>
      </c>
      <c r="AF43" s="45">
        <v>52.6</v>
      </c>
      <c r="AG43" s="45">
        <v>52.6</v>
      </c>
      <c r="AH43" s="45">
        <v>59.1</v>
      </c>
      <c r="AI43" s="45">
        <v>50</v>
      </c>
      <c r="AJ43" s="45">
        <v>5.6</v>
      </c>
      <c r="AK43" s="45">
        <v>0</v>
      </c>
      <c r="AL43" s="45">
        <v>3.5</v>
      </c>
      <c r="AM43" s="45">
        <v>0</v>
      </c>
      <c r="AN43" s="45">
        <v>0</v>
      </c>
      <c r="AO43" s="45">
        <v>0</v>
      </c>
    </row>
    <row r="44" spans="1:41" ht="89.25">
      <c r="A44" s="30" t="s">
        <v>113</v>
      </c>
      <c r="B44" s="31" t="s">
        <v>114</v>
      </c>
      <c r="C44" s="32" t="s">
        <v>66</v>
      </c>
      <c r="D44" s="33" t="s">
        <v>115</v>
      </c>
      <c r="E44" s="33" t="s">
        <v>68</v>
      </c>
      <c r="F44" s="33"/>
      <c r="G44" s="33"/>
      <c r="H44" s="33"/>
      <c r="I44" s="33"/>
      <c r="J44" s="33"/>
      <c r="K44" s="33"/>
      <c r="L44" s="33"/>
      <c r="M44" s="33"/>
      <c r="N44" s="33"/>
      <c r="O44" s="33"/>
      <c r="P44" s="33"/>
      <c r="Q44" s="33"/>
      <c r="R44" s="33"/>
      <c r="S44" s="33"/>
      <c r="T44" s="33"/>
      <c r="U44" s="33"/>
      <c r="V44" s="33"/>
      <c r="W44" s="33"/>
      <c r="X44" s="33"/>
      <c r="Y44" s="33"/>
      <c r="Z44" s="33"/>
      <c r="AA44" s="33"/>
      <c r="AB44" s="33"/>
      <c r="AC44" s="33" t="s">
        <v>116</v>
      </c>
      <c r="AD44" s="33" t="s">
        <v>117</v>
      </c>
      <c r="AE44" s="33" t="s">
        <v>118</v>
      </c>
      <c r="AF44" s="34">
        <v>8433.7999999999993</v>
      </c>
      <c r="AG44" s="34">
        <v>7549.5</v>
      </c>
      <c r="AH44" s="34">
        <v>4900.5</v>
      </c>
      <c r="AI44" s="34">
        <v>0</v>
      </c>
      <c r="AJ44" s="34">
        <v>0</v>
      </c>
      <c r="AK44" s="34">
        <v>0</v>
      </c>
      <c r="AL44" s="34">
        <v>4900.5</v>
      </c>
      <c r="AM44" s="34">
        <v>4900.5</v>
      </c>
      <c r="AN44" s="34">
        <v>4900.5</v>
      </c>
      <c r="AO44" s="34">
        <v>5091.6000000000004</v>
      </c>
    </row>
    <row r="45" spans="1:41" ht="63.75" hidden="1">
      <c r="A45" s="41"/>
      <c r="B45" s="42"/>
      <c r="C45" s="23" t="s">
        <v>119</v>
      </c>
      <c r="D45" s="43" t="s">
        <v>92</v>
      </c>
      <c r="E45" s="43" t="s">
        <v>120</v>
      </c>
      <c r="F45" s="43"/>
      <c r="G45" s="43"/>
      <c r="H45" s="43"/>
      <c r="I45" s="43"/>
      <c r="J45" s="43"/>
      <c r="K45" s="43"/>
      <c r="L45" s="43"/>
      <c r="M45" s="43"/>
      <c r="N45" s="43"/>
      <c r="O45" s="43"/>
      <c r="P45" s="43"/>
      <c r="Q45" s="43"/>
      <c r="R45" s="43"/>
      <c r="S45" s="43"/>
      <c r="T45" s="43"/>
      <c r="U45" s="43"/>
      <c r="V45" s="43"/>
      <c r="W45" s="43"/>
      <c r="X45" s="43"/>
      <c r="Y45" s="43"/>
      <c r="Z45" s="43"/>
      <c r="AA45" s="43"/>
      <c r="AB45" s="43"/>
      <c r="AC45" s="44"/>
      <c r="AD45" s="43"/>
      <c r="AE45" s="43"/>
      <c r="AF45" s="45">
        <v>0</v>
      </c>
      <c r="AG45" s="45">
        <v>0</v>
      </c>
      <c r="AH45" s="45">
        <v>0</v>
      </c>
      <c r="AI45" s="45">
        <v>0</v>
      </c>
      <c r="AJ45" s="45">
        <v>0</v>
      </c>
      <c r="AK45" s="45">
        <v>0</v>
      </c>
      <c r="AL45" s="45">
        <v>0</v>
      </c>
      <c r="AM45" s="45">
        <v>0</v>
      </c>
      <c r="AN45" s="45">
        <v>0</v>
      </c>
      <c r="AO45" s="45">
        <v>0</v>
      </c>
    </row>
    <row r="46" spans="1:41" ht="312.75" customHeight="1">
      <c r="A46" s="30" t="s">
        <v>121</v>
      </c>
      <c r="B46" s="31" t="s">
        <v>122</v>
      </c>
      <c r="C46" s="32" t="s">
        <v>66</v>
      </c>
      <c r="D46" s="33" t="s">
        <v>123</v>
      </c>
      <c r="E46" s="33" t="s">
        <v>68</v>
      </c>
      <c r="F46" s="33"/>
      <c r="G46" s="33"/>
      <c r="H46" s="33"/>
      <c r="I46" s="33"/>
      <c r="J46" s="33"/>
      <c r="K46" s="33"/>
      <c r="L46" s="33"/>
      <c r="M46" s="33"/>
      <c r="N46" s="33"/>
      <c r="O46" s="33"/>
      <c r="P46" s="33"/>
      <c r="Q46" s="33"/>
      <c r="R46" s="33"/>
      <c r="S46" s="33"/>
      <c r="T46" s="33"/>
      <c r="U46" s="33"/>
      <c r="V46" s="33"/>
      <c r="W46" s="33"/>
      <c r="X46" s="33"/>
      <c r="Y46" s="33"/>
      <c r="Z46" s="33"/>
      <c r="AA46" s="33"/>
      <c r="AB46" s="33"/>
      <c r="AC46" s="33" t="s">
        <v>124</v>
      </c>
      <c r="AD46" s="33" t="s">
        <v>75</v>
      </c>
      <c r="AE46" s="33" t="s">
        <v>125</v>
      </c>
      <c r="AF46" s="34">
        <v>1040</v>
      </c>
      <c r="AG46" s="34">
        <v>502</v>
      </c>
      <c r="AH46" s="34">
        <v>595</v>
      </c>
      <c r="AI46" s="34">
        <v>0</v>
      </c>
      <c r="AJ46" s="34">
        <v>0</v>
      </c>
      <c r="AK46" s="34">
        <v>0</v>
      </c>
      <c r="AL46" s="34">
        <v>595</v>
      </c>
      <c r="AM46" s="34">
        <v>695</v>
      </c>
      <c r="AN46" s="34">
        <v>695</v>
      </c>
      <c r="AO46" s="34">
        <v>720</v>
      </c>
    </row>
    <row r="47" spans="1:41" ht="76.5" hidden="1">
      <c r="A47" s="41"/>
      <c r="B47" s="42"/>
      <c r="C47" s="23" t="s">
        <v>126</v>
      </c>
      <c r="D47" s="43" t="s">
        <v>92</v>
      </c>
      <c r="E47" s="43" t="s">
        <v>127</v>
      </c>
      <c r="F47" s="43"/>
      <c r="G47" s="43"/>
      <c r="H47" s="43"/>
      <c r="I47" s="43"/>
      <c r="J47" s="43"/>
      <c r="K47" s="43"/>
      <c r="L47" s="43"/>
      <c r="M47" s="43"/>
      <c r="N47" s="43"/>
      <c r="O47" s="43"/>
      <c r="P47" s="43"/>
      <c r="Q47" s="43"/>
      <c r="R47" s="43"/>
      <c r="S47" s="43"/>
      <c r="T47" s="43"/>
      <c r="U47" s="43"/>
      <c r="V47" s="43"/>
      <c r="W47" s="43"/>
      <c r="X47" s="43"/>
      <c r="Y47" s="43"/>
      <c r="Z47" s="43"/>
      <c r="AA47" s="43"/>
      <c r="AB47" s="43"/>
      <c r="AC47" s="44"/>
      <c r="AD47" s="43"/>
      <c r="AE47" s="43"/>
      <c r="AF47" s="45">
        <v>0</v>
      </c>
      <c r="AG47" s="45">
        <v>0</v>
      </c>
      <c r="AH47" s="45">
        <v>0</v>
      </c>
      <c r="AI47" s="45">
        <v>0</v>
      </c>
      <c r="AJ47" s="45">
        <v>0</v>
      </c>
      <c r="AK47" s="45">
        <v>0</v>
      </c>
      <c r="AL47" s="45">
        <v>0</v>
      </c>
      <c r="AM47" s="45">
        <v>0</v>
      </c>
      <c r="AN47" s="45">
        <v>0</v>
      </c>
      <c r="AO47" s="45">
        <v>0</v>
      </c>
    </row>
    <row r="48" spans="1:41" ht="45" customHeight="1">
      <c r="A48" s="30" t="s">
        <v>128</v>
      </c>
      <c r="B48" s="31" t="s">
        <v>129</v>
      </c>
      <c r="C48" s="32" t="s">
        <v>66</v>
      </c>
      <c r="D48" s="33" t="s">
        <v>130</v>
      </c>
      <c r="E48" s="33" t="s">
        <v>68</v>
      </c>
      <c r="F48" s="33"/>
      <c r="G48" s="33"/>
      <c r="H48" s="33"/>
      <c r="I48" s="33"/>
      <c r="J48" s="33"/>
      <c r="K48" s="33"/>
      <c r="L48" s="33"/>
      <c r="M48" s="33"/>
      <c r="N48" s="33"/>
      <c r="O48" s="33"/>
      <c r="P48" s="33"/>
      <c r="Q48" s="33"/>
      <c r="R48" s="33"/>
      <c r="S48" s="33"/>
      <c r="T48" s="33"/>
      <c r="U48" s="33"/>
      <c r="V48" s="33"/>
      <c r="W48" s="33"/>
      <c r="X48" s="33"/>
      <c r="Y48" s="33"/>
      <c r="Z48" s="33"/>
      <c r="AA48" s="33"/>
      <c r="AB48" s="33"/>
      <c r="AC48" s="33" t="s">
        <v>131</v>
      </c>
      <c r="AD48" s="33" t="s">
        <v>118</v>
      </c>
      <c r="AE48" s="33" t="s">
        <v>110</v>
      </c>
      <c r="AF48" s="34">
        <v>1000</v>
      </c>
      <c r="AG48" s="34">
        <v>66.3</v>
      </c>
      <c r="AH48" s="34">
        <v>500</v>
      </c>
      <c r="AI48" s="34">
        <v>0</v>
      </c>
      <c r="AJ48" s="34">
        <v>0</v>
      </c>
      <c r="AK48" s="34">
        <v>0</v>
      </c>
      <c r="AL48" s="34">
        <v>500</v>
      </c>
      <c r="AM48" s="34">
        <v>1000</v>
      </c>
      <c r="AN48" s="34">
        <v>1000</v>
      </c>
      <c r="AO48" s="34">
        <v>1040</v>
      </c>
    </row>
    <row r="49" spans="1:43" ht="56.25" customHeight="1">
      <c r="A49" s="30" t="s">
        <v>132</v>
      </c>
      <c r="B49" s="31" t="s">
        <v>133</v>
      </c>
      <c r="C49" s="32" t="s">
        <v>66</v>
      </c>
      <c r="D49" s="33" t="s">
        <v>134</v>
      </c>
      <c r="E49" s="33" t="s">
        <v>68</v>
      </c>
      <c r="F49" s="33"/>
      <c r="G49" s="33"/>
      <c r="H49" s="33"/>
      <c r="I49" s="33"/>
      <c r="J49" s="33"/>
      <c r="K49" s="33"/>
      <c r="L49" s="33"/>
      <c r="M49" s="33"/>
      <c r="N49" s="33"/>
      <c r="O49" s="33"/>
      <c r="P49" s="33"/>
      <c r="Q49" s="33"/>
      <c r="R49" s="33"/>
      <c r="S49" s="33"/>
      <c r="T49" s="33"/>
      <c r="U49" s="33"/>
      <c r="V49" s="33"/>
      <c r="W49" s="33"/>
      <c r="X49" s="33"/>
      <c r="Y49" s="33"/>
      <c r="Z49" s="33"/>
      <c r="AA49" s="33"/>
      <c r="AB49" s="33"/>
      <c r="AC49" s="33" t="s">
        <v>135</v>
      </c>
      <c r="AD49" s="33" t="s">
        <v>75</v>
      </c>
      <c r="AE49" s="33" t="s">
        <v>125</v>
      </c>
      <c r="AF49" s="34">
        <v>392</v>
      </c>
      <c r="AG49" s="34">
        <v>392</v>
      </c>
      <c r="AH49" s="34">
        <v>700</v>
      </c>
      <c r="AI49" s="34">
        <v>0</v>
      </c>
      <c r="AJ49" s="34">
        <v>195.4</v>
      </c>
      <c r="AK49" s="34">
        <v>0</v>
      </c>
      <c r="AL49" s="34">
        <v>504.6</v>
      </c>
      <c r="AM49" s="34">
        <v>288.2</v>
      </c>
      <c r="AN49" s="34">
        <v>283.7</v>
      </c>
      <c r="AO49" s="34">
        <v>294.7</v>
      </c>
    </row>
    <row r="50" spans="1:43" ht="58.5" customHeight="1">
      <c r="A50" s="30" t="s">
        <v>136</v>
      </c>
      <c r="B50" s="31" t="s">
        <v>137</v>
      </c>
      <c r="C50" s="32" t="s">
        <v>66</v>
      </c>
      <c r="D50" s="33" t="s">
        <v>138</v>
      </c>
      <c r="E50" s="33" t="s">
        <v>68</v>
      </c>
      <c r="F50" s="33"/>
      <c r="G50" s="33"/>
      <c r="H50" s="33"/>
      <c r="I50" s="33"/>
      <c r="J50" s="33"/>
      <c r="K50" s="33"/>
      <c r="L50" s="33"/>
      <c r="M50" s="33"/>
      <c r="N50" s="33"/>
      <c r="O50" s="33"/>
      <c r="P50" s="33"/>
      <c r="Q50" s="33"/>
      <c r="R50" s="33"/>
      <c r="S50" s="33"/>
      <c r="T50" s="33"/>
      <c r="U50" s="33"/>
      <c r="V50" s="33"/>
      <c r="W50" s="33"/>
      <c r="X50" s="33"/>
      <c r="Y50" s="33"/>
      <c r="Z50" s="33"/>
      <c r="AA50" s="33"/>
      <c r="AB50" s="33"/>
      <c r="AC50" s="33" t="s">
        <v>139</v>
      </c>
      <c r="AD50" s="33" t="s">
        <v>84</v>
      </c>
      <c r="AE50" s="33" t="s">
        <v>99</v>
      </c>
      <c r="AF50" s="34">
        <v>45700.9</v>
      </c>
      <c r="AG50" s="34">
        <v>45449.2</v>
      </c>
      <c r="AH50" s="34">
        <f>35800.8-200</f>
        <v>35600.800000000003</v>
      </c>
      <c r="AI50" s="34">
        <v>0</v>
      </c>
      <c r="AJ50" s="34">
        <v>1325</v>
      </c>
      <c r="AK50" s="34">
        <v>0</v>
      </c>
      <c r="AL50" s="34">
        <v>37611.699999999997</v>
      </c>
      <c r="AM50" s="34">
        <v>37640.199999999997</v>
      </c>
      <c r="AN50" s="34">
        <v>37640.199999999997</v>
      </c>
      <c r="AO50" s="34">
        <v>39119.599999999999</v>
      </c>
    </row>
    <row r="51" spans="1:43" ht="114.75" hidden="1">
      <c r="A51" s="41"/>
      <c r="B51" s="42"/>
      <c r="C51" s="23"/>
      <c r="D51" s="43"/>
      <c r="E51" s="43"/>
      <c r="F51" s="43" t="s">
        <v>140</v>
      </c>
      <c r="G51" s="43" t="s">
        <v>92</v>
      </c>
      <c r="H51" s="43" t="s">
        <v>141</v>
      </c>
      <c r="I51" s="43" t="s">
        <v>142</v>
      </c>
      <c r="J51" s="43"/>
      <c r="K51" s="43"/>
      <c r="L51" s="43"/>
      <c r="M51" s="43"/>
      <c r="N51" s="43"/>
      <c r="O51" s="43"/>
      <c r="P51" s="43"/>
      <c r="Q51" s="43"/>
      <c r="R51" s="43"/>
      <c r="S51" s="43"/>
      <c r="T51" s="43"/>
      <c r="U51" s="43"/>
      <c r="V51" s="43"/>
      <c r="W51" s="43"/>
      <c r="X51" s="43"/>
      <c r="Y51" s="43"/>
      <c r="Z51" s="43"/>
      <c r="AA51" s="43"/>
      <c r="AB51" s="43"/>
      <c r="AC51" s="44"/>
      <c r="AD51" s="43" t="s">
        <v>84</v>
      </c>
      <c r="AE51" s="43" t="s">
        <v>99</v>
      </c>
      <c r="AF51" s="45">
        <v>973.1</v>
      </c>
      <c r="AG51" s="45">
        <v>973.1</v>
      </c>
      <c r="AH51" s="45">
        <v>743.5</v>
      </c>
      <c r="AI51" s="45">
        <v>0</v>
      </c>
      <c r="AJ51" s="45">
        <v>743.5</v>
      </c>
      <c r="AK51" s="45">
        <v>0</v>
      </c>
      <c r="AL51" s="45">
        <v>0</v>
      </c>
      <c r="AM51" s="45">
        <v>0</v>
      </c>
      <c r="AN51" s="45">
        <v>0</v>
      </c>
      <c r="AO51" s="45">
        <v>0</v>
      </c>
    </row>
    <row r="52" spans="1:43" ht="153" hidden="1">
      <c r="A52" s="41"/>
      <c r="B52" s="42"/>
      <c r="C52" s="23"/>
      <c r="D52" s="43"/>
      <c r="E52" s="43"/>
      <c r="F52" s="43"/>
      <c r="G52" s="43"/>
      <c r="H52" s="43"/>
      <c r="I52" s="43"/>
      <c r="J52" s="43"/>
      <c r="K52" s="43"/>
      <c r="L52" s="43"/>
      <c r="M52" s="43" t="s">
        <v>111</v>
      </c>
      <c r="N52" s="43" t="s">
        <v>92</v>
      </c>
      <c r="O52" s="43" t="s">
        <v>112</v>
      </c>
      <c r="P52" s="43" t="s">
        <v>76</v>
      </c>
      <c r="Q52" s="43"/>
      <c r="R52" s="43"/>
      <c r="S52" s="43"/>
      <c r="T52" s="43"/>
      <c r="U52" s="43"/>
      <c r="V52" s="43"/>
      <c r="W52" s="43"/>
      <c r="X52" s="43"/>
      <c r="Y52" s="43"/>
      <c r="Z52" s="43"/>
      <c r="AA52" s="43"/>
      <c r="AB52" s="43"/>
      <c r="AC52" s="44"/>
      <c r="AD52" s="43" t="s">
        <v>84</v>
      </c>
      <c r="AE52" s="43" t="s">
        <v>99</v>
      </c>
      <c r="AF52" s="45">
        <v>117</v>
      </c>
      <c r="AG52" s="45">
        <v>117</v>
      </c>
      <c r="AH52" s="45">
        <v>0</v>
      </c>
      <c r="AI52" s="45">
        <v>0</v>
      </c>
      <c r="AJ52" s="45">
        <v>0</v>
      </c>
      <c r="AK52" s="45">
        <v>0</v>
      </c>
      <c r="AL52" s="45">
        <v>0</v>
      </c>
      <c r="AM52" s="45">
        <v>0</v>
      </c>
      <c r="AN52" s="45">
        <v>0</v>
      </c>
      <c r="AO52" s="45">
        <v>0</v>
      </c>
    </row>
    <row r="53" spans="1:43" ht="89.25">
      <c r="A53" s="30" t="s">
        <v>143</v>
      </c>
      <c r="B53" s="31" t="s">
        <v>144</v>
      </c>
      <c r="C53" s="32" t="s">
        <v>66</v>
      </c>
      <c r="D53" s="33" t="s">
        <v>145</v>
      </c>
      <c r="E53" s="33" t="s">
        <v>68</v>
      </c>
      <c r="F53" s="33"/>
      <c r="G53" s="33"/>
      <c r="H53" s="33"/>
      <c r="I53" s="33"/>
      <c r="J53" s="33"/>
      <c r="K53" s="33"/>
      <c r="L53" s="33"/>
      <c r="M53" s="33"/>
      <c r="N53" s="33"/>
      <c r="O53" s="33"/>
      <c r="P53" s="33"/>
      <c r="Q53" s="33"/>
      <c r="R53" s="33"/>
      <c r="S53" s="33"/>
      <c r="T53" s="33"/>
      <c r="U53" s="33"/>
      <c r="V53" s="33"/>
      <c r="W53" s="33"/>
      <c r="X53" s="33"/>
      <c r="Y53" s="33"/>
      <c r="Z53" s="33"/>
      <c r="AA53" s="33"/>
      <c r="AB53" s="33"/>
      <c r="AC53" s="33" t="s">
        <v>139</v>
      </c>
      <c r="AD53" s="33" t="s">
        <v>84</v>
      </c>
      <c r="AE53" s="33" t="s">
        <v>99</v>
      </c>
      <c r="AF53" s="34">
        <v>37736.1</v>
      </c>
      <c r="AG53" s="34">
        <v>37575.5</v>
      </c>
      <c r="AH53" s="34">
        <f>115.5+24.5+1268.9+20922.4+408.7+250+118.2-103.3</f>
        <v>23004.900000000005</v>
      </c>
      <c r="AI53" s="34">
        <v>100</v>
      </c>
      <c r="AJ53" s="34">
        <v>1063.7</v>
      </c>
      <c r="AK53" s="34">
        <v>0</v>
      </c>
      <c r="AL53" s="34">
        <v>23283.7</v>
      </c>
      <c r="AM53" s="34">
        <v>24383.9</v>
      </c>
      <c r="AN53" s="34">
        <v>25634.6</v>
      </c>
      <c r="AO53" s="34">
        <v>25311.7</v>
      </c>
      <c r="AQ53" s="4">
        <v>24447.4</v>
      </c>
    </row>
    <row r="54" spans="1:43" ht="114.75" hidden="1">
      <c r="A54" s="41"/>
      <c r="B54" s="42"/>
      <c r="C54" s="23"/>
      <c r="D54" s="43"/>
      <c r="E54" s="43"/>
      <c r="F54" s="43" t="s">
        <v>140</v>
      </c>
      <c r="G54" s="43" t="s">
        <v>92</v>
      </c>
      <c r="H54" s="43" t="s">
        <v>141</v>
      </c>
      <c r="I54" s="43" t="s">
        <v>142</v>
      </c>
      <c r="J54" s="43"/>
      <c r="K54" s="43"/>
      <c r="L54" s="43"/>
      <c r="M54" s="43"/>
      <c r="N54" s="43"/>
      <c r="O54" s="43"/>
      <c r="P54" s="43"/>
      <c r="Q54" s="43"/>
      <c r="R54" s="43"/>
      <c r="S54" s="43"/>
      <c r="T54" s="43"/>
      <c r="U54" s="43"/>
      <c r="V54" s="43"/>
      <c r="W54" s="43"/>
      <c r="X54" s="43"/>
      <c r="Y54" s="43"/>
      <c r="Z54" s="43"/>
      <c r="AA54" s="43"/>
      <c r="AB54" s="43"/>
      <c r="AC54" s="44"/>
      <c r="AD54" s="43" t="s">
        <v>84</v>
      </c>
      <c r="AE54" s="43" t="s">
        <v>99</v>
      </c>
      <c r="AF54" s="45">
        <v>1721.4</v>
      </c>
      <c r="AG54" s="45">
        <v>1721.4</v>
      </c>
      <c r="AH54" s="45">
        <v>1028.0999999999999</v>
      </c>
      <c r="AI54" s="45">
        <v>0</v>
      </c>
      <c r="AJ54" s="45">
        <v>1028.0999999999999</v>
      </c>
      <c r="AK54" s="45">
        <v>0</v>
      </c>
      <c r="AL54" s="45">
        <v>0</v>
      </c>
      <c r="AM54" s="45">
        <v>0</v>
      </c>
      <c r="AN54" s="45">
        <v>0</v>
      </c>
      <c r="AO54" s="45">
        <v>0</v>
      </c>
    </row>
    <row r="55" spans="1:43" ht="153" hidden="1">
      <c r="A55" s="41"/>
      <c r="B55" s="42"/>
      <c r="C55" s="23"/>
      <c r="D55" s="43"/>
      <c r="E55" s="43"/>
      <c r="F55" s="43"/>
      <c r="G55" s="43"/>
      <c r="H55" s="43"/>
      <c r="I55" s="43"/>
      <c r="J55" s="43"/>
      <c r="K55" s="43"/>
      <c r="L55" s="43"/>
      <c r="M55" s="43" t="s">
        <v>111</v>
      </c>
      <c r="N55" s="43" t="s">
        <v>92</v>
      </c>
      <c r="O55" s="43" t="s">
        <v>112</v>
      </c>
      <c r="P55" s="43" t="s">
        <v>76</v>
      </c>
      <c r="Q55" s="43"/>
      <c r="R55" s="43"/>
      <c r="S55" s="43"/>
      <c r="T55" s="43"/>
      <c r="U55" s="43"/>
      <c r="V55" s="43"/>
      <c r="W55" s="43"/>
      <c r="X55" s="43"/>
      <c r="Y55" s="43"/>
      <c r="Z55" s="43"/>
      <c r="AA55" s="43"/>
      <c r="AB55" s="43"/>
      <c r="AC55" s="44"/>
      <c r="AD55" s="43" t="s">
        <v>84</v>
      </c>
      <c r="AE55" s="43" t="s">
        <v>99</v>
      </c>
      <c r="AF55" s="45">
        <v>52.6</v>
      </c>
      <c r="AG55" s="45">
        <v>52.6</v>
      </c>
      <c r="AH55" s="45">
        <v>118.2</v>
      </c>
      <c r="AI55" s="45">
        <v>100</v>
      </c>
      <c r="AJ55" s="45">
        <v>11.1</v>
      </c>
      <c r="AK55" s="45">
        <v>0</v>
      </c>
      <c r="AL55" s="45">
        <v>7.1</v>
      </c>
      <c r="AM55" s="45">
        <v>0</v>
      </c>
      <c r="AN55" s="45">
        <v>1404.5</v>
      </c>
      <c r="AO55" s="45">
        <v>0</v>
      </c>
    </row>
    <row r="56" spans="1:43" ht="89.25">
      <c r="A56" s="30" t="s">
        <v>146</v>
      </c>
      <c r="B56" s="31" t="s">
        <v>147</v>
      </c>
      <c r="C56" s="32" t="s">
        <v>66</v>
      </c>
      <c r="D56" s="33" t="s">
        <v>148</v>
      </c>
      <c r="E56" s="33" t="s">
        <v>68</v>
      </c>
      <c r="F56" s="33"/>
      <c r="G56" s="33"/>
      <c r="H56" s="33"/>
      <c r="I56" s="33"/>
      <c r="J56" s="33"/>
      <c r="K56" s="33"/>
      <c r="L56" s="33"/>
      <c r="M56" s="33"/>
      <c r="N56" s="33"/>
      <c r="O56" s="33"/>
      <c r="P56" s="33"/>
      <c r="Q56" s="33"/>
      <c r="R56" s="33"/>
      <c r="S56" s="33"/>
      <c r="T56" s="33"/>
      <c r="U56" s="33"/>
      <c r="V56" s="33"/>
      <c r="W56" s="33"/>
      <c r="X56" s="33"/>
      <c r="Y56" s="33"/>
      <c r="Z56" s="33"/>
      <c r="AA56" s="33"/>
      <c r="AB56" s="33"/>
      <c r="AC56" s="33" t="s">
        <v>88</v>
      </c>
      <c r="AD56" s="33" t="s">
        <v>110</v>
      </c>
      <c r="AE56" s="33" t="s">
        <v>76</v>
      </c>
      <c r="AF56" s="34">
        <v>9332.5</v>
      </c>
      <c r="AG56" s="34">
        <v>9317.7999999999993</v>
      </c>
      <c r="AH56" s="34">
        <f>1000</f>
        <v>1000</v>
      </c>
      <c r="AI56" s="34">
        <v>0</v>
      </c>
      <c r="AJ56" s="34">
        <v>0</v>
      </c>
      <c r="AK56" s="34">
        <v>0</v>
      </c>
      <c r="AL56" s="34">
        <v>2500</v>
      </c>
      <c r="AM56" s="34">
        <v>1000</v>
      </c>
      <c r="AN56" s="34">
        <v>1000</v>
      </c>
      <c r="AO56" s="34">
        <v>1000</v>
      </c>
    </row>
    <row r="57" spans="1:43" ht="45.75" customHeight="1">
      <c r="A57" s="30" t="s">
        <v>149</v>
      </c>
      <c r="B57" s="31" t="s">
        <v>150</v>
      </c>
      <c r="C57" s="32" t="s">
        <v>66</v>
      </c>
      <c r="D57" s="33" t="s">
        <v>151</v>
      </c>
      <c r="E57" s="33" t="s">
        <v>68</v>
      </c>
      <c r="F57" s="33"/>
      <c r="G57" s="33"/>
      <c r="H57" s="33"/>
      <c r="I57" s="33"/>
      <c r="J57" s="33"/>
      <c r="K57" s="33"/>
      <c r="L57" s="33"/>
      <c r="M57" s="33"/>
      <c r="N57" s="33"/>
      <c r="O57" s="33"/>
      <c r="P57" s="33"/>
      <c r="Q57" s="33"/>
      <c r="R57" s="33"/>
      <c r="S57" s="33"/>
      <c r="T57" s="33"/>
      <c r="U57" s="33"/>
      <c r="V57" s="33"/>
      <c r="W57" s="33"/>
      <c r="X57" s="33"/>
      <c r="Y57" s="33"/>
      <c r="Z57" s="33"/>
      <c r="AA57" s="33"/>
      <c r="AB57" s="33"/>
      <c r="AC57" s="33" t="s">
        <v>29</v>
      </c>
      <c r="AD57" s="33" t="s">
        <v>75</v>
      </c>
      <c r="AE57" s="33" t="s">
        <v>118</v>
      </c>
      <c r="AF57" s="34">
        <v>1055</v>
      </c>
      <c r="AG57" s="34">
        <v>975.2</v>
      </c>
      <c r="AH57" s="34">
        <f>1607.5-437.5</f>
        <v>1170</v>
      </c>
      <c r="AI57" s="34">
        <v>0</v>
      </c>
      <c r="AJ57" s="34">
        <v>0</v>
      </c>
      <c r="AK57" s="34">
        <v>0</v>
      </c>
      <c r="AL57" s="34">
        <v>1607.5</v>
      </c>
      <c r="AM57" s="34">
        <v>1170</v>
      </c>
      <c r="AN57" s="34">
        <v>1240</v>
      </c>
      <c r="AO57" s="34">
        <v>1288</v>
      </c>
    </row>
    <row r="58" spans="1:43" ht="42.75" customHeight="1">
      <c r="A58" s="30" t="s">
        <v>152</v>
      </c>
      <c r="B58" s="31" t="s">
        <v>153</v>
      </c>
      <c r="C58" s="32" t="s">
        <v>66</v>
      </c>
      <c r="D58" s="33" t="s">
        <v>151</v>
      </c>
      <c r="E58" s="33" t="s">
        <v>68</v>
      </c>
      <c r="F58" s="33"/>
      <c r="G58" s="33"/>
      <c r="H58" s="33"/>
      <c r="I58" s="33"/>
      <c r="J58" s="33"/>
      <c r="K58" s="33"/>
      <c r="L58" s="33"/>
      <c r="M58" s="33"/>
      <c r="N58" s="33"/>
      <c r="O58" s="33"/>
      <c r="P58" s="33"/>
      <c r="Q58" s="33"/>
      <c r="R58" s="33"/>
      <c r="S58" s="33"/>
      <c r="T58" s="33"/>
      <c r="U58" s="33"/>
      <c r="V58" s="33"/>
      <c r="W58" s="33"/>
      <c r="X58" s="33"/>
      <c r="Y58" s="33"/>
      <c r="Z58" s="33"/>
      <c r="AA58" s="33"/>
      <c r="AB58" s="33"/>
      <c r="AC58" s="33" t="s">
        <v>29</v>
      </c>
      <c r="AD58" s="33" t="s">
        <v>75</v>
      </c>
      <c r="AE58" s="33" t="s">
        <v>125</v>
      </c>
      <c r="AF58" s="34">
        <v>131</v>
      </c>
      <c r="AG58" s="34">
        <v>0</v>
      </c>
      <c r="AH58" s="34">
        <v>131</v>
      </c>
      <c r="AI58" s="34">
        <v>0</v>
      </c>
      <c r="AJ58" s="34">
        <v>0</v>
      </c>
      <c r="AK58" s="34">
        <v>0</v>
      </c>
      <c r="AL58" s="34">
        <v>131</v>
      </c>
      <c r="AM58" s="34">
        <v>131</v>
      </c>
      <c r="AN58" s="34">
        <v>131</v>
      </c>
      <c r="AO58" s="34">
        <v>136</v>
      </c>
    </row>
    <row r="59" spans="1:43" ht="54.75" customHeight="1">
      <c r="A59" s="30" t="s">
        <v>154</v>
      </c>
      <c r="B59" s="31" t="s">
        <v>155</v>
      </c>
      <c r="C59" s="32" t="s">
        <v>66</v>
      </c>
      <c r="D59" s="33" t="s">
        <v>151</v>
      </c>
      <c r="E59" s="33" t="s">
        <v>68</v>
      </c>
      <c r="F59" s="33"/>
      <c r="G59" s="33"/>
      <c r="H59" s="33"/>
      <c r="I59" s="33"/>
      <c r="J59" s="33"/>
      <c r="K59" s="33"/>
      <c r="L59" s="33"/>
      <c r="M59" s="33"/>
      <c r="N59" s="33"/>
      <c r="O59" s="33"/>
      <c r="P59" s="33"/>
      <c r="Q59" s="33"/>
      <c r="R59" s="33"/>
      <c r="S59" s="33"/>
      <c r="T59" s="33"/>
      <c r="U59" s="33"/>
      <c r="V59" s="33"/>
      <c r="W59" s="33"/>
      <c r="X59" s="33"/>
      <c r="Y59" s="33"/>
      <c r="Z59" s="33"/>
      <c r="AA59" s="33"/>
      <c r="AB59" s="33"/>
      <c r="AC59" s="33" t="s">
        <v>135</v>
      </c>
      <c r="AD59" s="33" t="s">
        <v>99</v>
      </c>
      <c r="AE59" s="33" t="s">
        <v>156</v>
      </c>
      <c r="AF59" s="34">
        <v>264.8</v>
      </c>
      <c r="AG59" s="34">
        <v>258.10000000000002</v>
      </c>
      <c r="AH59" s="34">
        <f>15+30+40+35+189.1</f>
        <v>309.10000000000002</v>
      </c>
      <c r="AI59" s="34">
        <v>0</v>
      </c>
      <c r="AJ59" s="34">
        <v>1292.5</v>
      </c>
      <c r="AK59" s="34">
        <v>0</v>
      </c>
      <c r="AL59" s="34">
        <v>1659.1</v>
      </c>
      <c r="AM59" s="34">
        <v>309.10000000000002</v>
      </c>
      <c r="AN59" s="34">
        <v>309.10000000000002</v>
      </c>
      <c r="AO59" s="34">
        <v>321.10000000000002</v>
      </c>
    </row>
    <row r="60" spans="1:43" ht="63.75" hidden="1">
      <c r="A60" s="41"/>
      <c r="B60" s="42"/>
      <c r="C60" s="23" t="s">
        <v>157</v>
      </c>
      <c r="D60" s="43" t="s">
        <v>158</v>
      </c>
      <c r="E60" s="43" t="s">
        <v>159</v>
      </c>
      <c r="F60" s="43"/>
      <c r="G60" s="43"/>
      <c r="H60" s="43"/>
      <c r="I60" s="43"/>
      <c r="J60" s="43"/>
      <c r="K60" s="43"/>
      <c r="L60" s="43"/>
      <c r="M60" s="43"/>
      <c r="N60" s="43"/>
      <c r="O60" s="43"/>
      <c r="P60" s="43"/>
      <c r="Q60" s="43"/>
      <c r="R60" s="43"/>
      <c r="S60" s="43"/>
      <c r="T60" s="43"/>
      <c r="U60" s="43"/>
      <c r="V60" s="43"/>
      <c r="W60" s="43"/>
      <c r="X60" s="43"/>
      <c r="Y60" s="43"/>
      <c r="Z60" s="43"/>
      <c r="AA60" s="43"/>
      <c r="AB60" s="43"/>
      <c r="AC60" s="44"/>
      <c r="AD60" s="43"/>
      <c r="AE60" s="43"/>
      <c r="AF60" s="45">
        <v>0</v>
      </c>
      <c r="AG60" s="45">
        <v>0</v>
      </c>
      <c r="AH60" s="45">
        <v>0</v>
      </c>
      <c r="AI60" s="45">
        <v>0</v>
      </c>
      <c r="AJ60" s="45">
        <v>0</v>
      </c>
      <c r="AK60" s="45">
        <v>0</v>
      </c>
      <c r="AL60" s="45">
        <v>0</v>
      </c>
      <c r="AM60" s="45">
        <v>0</v>
      </c>
      <c r="AN60" s="45">
        <v>0</v>
      </c>
      <c r="AO60" s="45">
        <v>0</v>
      </c>
    </row>
    <row r="61" spans="1:43" ht="48" customHeight="1">
      <c r="A61" s="30" t="s">
        <v>160</v>
      </c>
      <c r="B61" s="31" t="s">
        <v>161</v>
      </c>
      <c r="C61" s="32" t="s">
        <v>66</v>
      </c>
      <c r="D61" s="33" t="s">
        <v>162</v>
      </c>
      <c r="E61" s="33" t="s">
        <v>68</v>
      </c>
      <c r="F61" s="33"/>
      <c r="G61" s="33"/>
      <c r="H61" s="33"/>
      <c r="I61" s="33"/>
      <c r="J61" s="33"/>
      <c r="K61" s="33"/>
      <c r="L61" s="33"/>
      <c r="M61" s="33"/>
      <c r="N61" s="33"/>
      <c r="O61" s="33"/>
      <c r="P61" s="33"/>
      <c r="Q61" s="33"/>
      <c r="R61" s="33"/>
      <c r="S61" s="33"/>
      <c r="T61" s="33"/>
      <c r="U61" s="33"/>
      <c r="V61" s="33"/>
      <c r="W61" s="33"/>
      <c r="X61" s="33"/>
      <c r="Y61" s="33"/>
      <c r="Z61" s="33"/>
      <c r="AA61" s="33"/>
      <c r="AB61" s="33"/>
      <c r="AC61" s="33" t="s">
        <v>163</v>
      </c>
      <c r="AD61" s="33" t="s">
        <v>164</v>
      </c>
      <c r="AE61" s="33" t="s">
        <v>165</v>
      </c>
      <c r="AF61" s="34">
        <v>5838</v>
      </c>
      <c r="AG61" s="34">
        <v>5738.5</v>
      </c>
      <c r="AH61" s="34">
        <f>2220.4</f>
        <v>2220.4</v>
      </c>
      <c r="AI61" s="34">
        <v>20000</v>
      </c>
      <c r="AJ61" s="34">
        <v>408.2</v>
      </c>
      <c r="AK61" s="34">
        <v>0</v>
      </c>
      <c r="AL61" s="34">
        <v>2424.5</v>
      </c>
      <c r="AM61" s="34">
        <v>3490</v>
      </c>
      <c r="AN61" s="34">
        <v>3490</v>
      </c>
      <c r="AO61" s="34">
        <v>3626</v>
      </c>
    </row>
    <row r="62" spans="1:43" ht="153" hidden="1">
      <c r="A62" s="41"/>
      <c r="B62" s="42"/>
      <c r="C62" s="23"/>
      <c r="D62" s="43"/>
      <c r="E62" s="43"/>
      <c r="F62" s="43"/>
      <c r="G62" s="43"/>
      <c r="H62" s="43"/>
      <c r="I62" s="43"/>
      <c r="J62" s="43"/>
      <c r="K62" s="43"/>
      <c r="L62" s="43"/>
      <c r="M62" s="43" t="s">
        <v>103</v>
      </c>
      <c r="N62" s="43" t="s">
        <v>92</v>
      </c>
      <c r="O62" s="43" t="s">
        <v>104</v>
      </c>
      <c r="P62" s="43" t="s">
        <v>105</v>
      </c>
      <c r="Q62" s="43"/>
      <c r="R62" s="43"/>
      <c r="S62" s="43"/>
      <c r="T62" s="43"/>
      <c r="U62" s="43"/>
      <c r="V62" s="43"/>
      <c r="W62" s="43"/>
      <c r="X62" s="43"/>
      <c r="Y62" s="43"/>
      <c r="Z62" s="43"/>
      <c r="AA62" s="43"/>
      <c r="AB62" s="43"/>
      <c r="AC62" s="44"/>
      <c r="AD62" s="43" t="s">
        <v>166</v>
      </c>
      <c r="AE62" s="43" t="s">
        <v>105</v>
      </c>
      <c r="AF62" s="45">
        <v>3838.5</v>
      </c>
      <c r="AG62" s="45">
        <v>3838.5</v>
      </c>
      <c r="AH62" s="45">
        <v>20612.3</v>
      </c>
      <c r="AI62" s="45">
        <v>20000</v>
      </c>
      <c r="AJ62" s="45">
        <v>408.2</v>
      </c>
      <c r="AK62" s="45">
        <v>0</v>
      </c>
      <c r="AL62" s="45">
        <v>204.1</v>
      </c>
      <c r="AM62" s="45">
        <v>0</v>
      </c>
      <c r="AN62" s="45">
        <v>0</v>
      </c>
      <c r="AO62" s="45">
        <v>0</v>
      </c>
    </row>
    <row r="63" spans="1:43" ht="48" customHeight="1">
      <c r="A63" s="30" t="s">
        <v>167</v>
      </c>
      <c r="B63" s="31" t="s">
        <v>168</v>
      </c>
      <c r="C63" s="32" t="s">
        <v>66</v>
      </c>
      <c r="D63" s="33" t="s">
        <v>169</v>
      </c>
      <c r="E63" s="33" t="s">
        <v>68</v>
      </c>
      <c r="F63" s="33"/>
      <c r="G63" s="33"/>
      <c r="H63" s="33"/>
      <c r="I63" s="33"/>
      <c r="J63" s="33"/>
      <c r="K63" s="33"/>
      <c r="L63" s="33"/>
      <c r="M63" s="33"/>
      <c r="N63" s="33"/>
      <c r="O63" s="33"/>
      <c r="P63" s="33"/>
      <c r="Q63" s="33"/>
      <c r="R63" s="33"/>
      <c r="S63" s="33"/>
      <c r="T63" s="33"/>
      <c r="U63" s="33"/>
      <c r="V63" s="33"/>
      <c r="W63" s="33"/>
      <c r="X63" s="33"/>
      <c r="Y63" s="33"/>
      <c r="Z63" s="33"/>
      <c r="AA63" s="33"/>
      <c r="AB63" s="33"/>
      <c r="AC63" s="33" t="s">
        <v>97</v>
      </c>
      <c r="AD63" s="33" t="s">
        <v>98</v>
      </c>
      <c r="AE63" s="33" t="s">
        <v>98</v>
      </c>
      <c r="AF63" s="34">
        <v>1108.8</v>
      </c>
      <c r="AG63" s="34">
        <v>789.3</v>
      </c>
      <c r="AH63" s="34">
        <f>190+671.6+153.7+60</f>
        <v>1075.3</v>
      </c>
      <c r="AI63" s="34">
        <v>0</v>
      </c>
      <c r="AJ63" s="34">
        <v>0</v>
      </c>
      <c r="AK63" s="34">
        <v>0</v>
      </c>
      <c r="AL63" s="34">
        <v>1075.3</v>
      </c>
      <c r="AM63" s="34">
        <v>1069</v>
      </c>
      <c r="AN63" s="34">
        <v>839</v>
      </c>
      <c r="AO63" s="34">
        <v>871</v>
      </c>
    </row>
    <row r="64" spans="1:43" ht="36" customHeight="1">
      <c r="A64" s="30" t="s">
        <v>170</v>
      </c>
      <c r="B64" s="31" t="s">
        <v>171</v>
      </c>
      <c r="C64" s="32" t="s">
        <v>66</v>
      </c>
      <c r="D64" s="33" t="s">
        <v>172</v>
      </c>
      <c r="E64" s="33" t="s">
        <v>68</v>
      </c>
      <c r="F64" s="33"/>
      <c r="G64" s="33"/>
      <c r="H64" s="33"/>
      <c r="I64" s="33"/>
      <c r="J64" s="33"/>
      <c r="K64" s="33"/>
      <c r="L64" s="33"/>
      <c r="M64" s="33"/>
      <c r="N64" s="33"/>
      <c r="O64" s="33"/>
      <c r="P64" s="33"/>
      <c r="Q64" s="33"/>
      <c r="R64" s="33"/>
      <c r="S64" s="33"/>
      <c r="T64" s="33"/>
      <c r="U64" s="33"/>
      <c r="V64" s="33"/>
      <c r="W64" s="33"/>
      <c r="X64" s="33"/>
      <c r="Y64" s="33"/>
      <c r="Z64" s="33"/>
      <c r="AA64" s="33"/>
      <c r="AB64" s="33"/>
      <c r="AC64" s="33" t="s">
        <v>28</v>
      </c>
      <c r="AD64" s="33" t="s">
        <v>99</v>
      </c>
      <c r="AE64" s="33" t="s">
        <v>156</v>
      </c>
      <c r="AF64" s="34">
        <v>3.3</v>
      </c>
      <c r="AG64" s="34">
        <v>3.3</v>
      </c>
      <c r="AH64" s="34">
        <v>22.1</v>
      </c>
      <c r="AI64" s="34">
        <v>0</v>
      </c>
      <c r="AJ64" s="34">
        <v>0</v>
      </c>
      <c r="AK64" s="34">
        <v>0</v>
      </c>
      <c r="AL64" s="34">
        <v>22.1</v>
      </c>
      <c r="AM64" s="34">
        <v>22.1</v>
      </c>
      <c r="AN64" s="34">
        <v>22.1</v>
      </c>
      <c r="AO64" s="34">
        <v>23</v>
      </c>
    </row>
    <row r="65" spans="1:43" ht="89.25">
      <c r="A65" s="30" t="s">
        <v>173</v>
      </c>
      <c r="B65" s="31" t="s">
        <v>174</v>
      </c>
      <c r="C65" s="32" t="s">
        <v>66</v>
      </c>
      <c r="D65" s="33" t="s">
        <v>175</v>
      </c>
      <c r="E65" s="33" t="s">
        <v>68</v>
      </c>
      <c r="F65" s="33"/>
      <c r="G65" s="33"/>
      <c r="H65" s="33"/>
      <c r="I65" s="33"/>
      <c r="J65" s="33"/>
      <c r="K65" s="33"/>
      <c r="L65" s="33"/>
      <c r="M65" s="33"/>
      <c r="N65" s="33"/>
      <c r="O65" s="33"/>
      <c r="P65" s="33"/>
      <c r="Q65" s="33"/>
      <c r="R65" s="33"/>
      <c r="S65" s="33"/>
      <c r="T65" s="33"/>
      <c r="U65" s="33"/>
      <c r="V65" s="33"/>
      <c r="W65" s="33"/>
      <c r="X65" s="33"/>
      <c r="Y65" s="33"/>
      <c r="Z65" s="33"/>
      <c r="AA65" s="33"/>
      <c r="AB65" s="33"/>
      <c r="AC65" s="33" t="s">
        <v>116</v>
      </c>
      <c r="AD65" s="33" t="s">
        <v>118</v>
      </c>
      <c r="AE65" s="33" t="s">
        <v>105</v>
      </c>
      <c r="AF65" s="34">
        <v>9890.9</v>
      </c>
      <c r="AG65" s="34">
        <v>917.3</v>
      </c>
      <c r="AH65" s="34">
        <v>3397.4</v>
      </c>
      <c r="AI65" s="34">
        <v>0</v>
      </c>
      <c r="AJ65" s="34">
        <v>4574.7</v>
      </c>
      <c r="AK65" s="34">
        <v>0</v>
      </c>
      <c r="AL65" s="34">
        <v>1701.9</v>
      </c>
      <c r="AM65" s="34">
        <v>0</v>
      </c>
      <c r="AN65" s="34">
        <v>0</v>
      </c>
      <c r="AO65" s="34">
        <v>0</v>
      </c>
    </row>
    <row r="66" spans="1:43" ht="127.5">
      <c r="A66" s="30" t="s">
        <v>176</v>
      </c>
      <c r="B66" s="31" t="s">
        <v>177</v>
      </c>
      <c r="C66" s="32" t="s">
        <v>178</v>
      </c>
      <c r="D66" s="33" t="s">
        <v>92</v>
      </c>
      <c r="E66" s="33" t="s">
        <v>179</v>
      </c>
      <c r="F66" s="33"/>
      <c r="G66" s="33"/>
      <c r="H66" s="33"/>
      <c r="I66" s="33"/>
      <c r="J66" s="33"/>
      <c r="K66" s="33"/>
      <c r="L66" s="33"/>
      <c r="M66" s="33"/>
      <c r="N66" s="33"/>
      <c r="O66" s="33"/>
      <c r="P66" s="33"/>
      <c r="Q66" s="33"/>
      <c r="R66" s="33"/>
      <c r="S66" s="33"/>
      <c r="T66" s="33"/>
      <c r="U66" s="33"/>
      <c r="V66" s="33"/>
      <c r="W66" s="33"/>
      <c r="X66" s="33"/>
      <c r="Y66" s="33"/>
      <c r="Z66" s="33"/>
      <c r="AA66" s="33"/>
      <c r="AB66" s="33"/>
      <c r="AC66" s="33" t="s">
        <v>180</v>
      </c>
      <c r="AD66" s="33" t="s">
        <v>118</v>
      </c>
      <c r="AE66" s="33" t="s">
        <v>99</v>
      </c>
      <c r="AF66" s="34">
        <v>0</v>
      </c>
      <c r="AG66" s="34">
        <v>0</v>
      </c>
      <c r="AH66" s="34">
        <v>0</v>
      </c>
      <c r="AI66" s="34">
        <v>0</v>
      </c>
      <c r="AJ66" s="34">
        <v>47.9</v>
      </c>
      <c r="AK66" s="34">
        <v>4123.8</v>
      </c>
      <c r="AL66" s="34">
        <v>0</v>
      </c>
      <c r="AM66" s="34">
        <v>0</v>
      </c>
      <c r="AN66" s="34">
        <v>5672</v>
      </c>
      <c r="AO66" s="34">
        <v>0</v>
      </c>
    </row>
    <row r="67" spans="1:43" ht="143.25" hidden="1" customHeight="1">
      <c r="A67" s="41"/>
      <c r="B67" s="42"/>
      <c r="C67" s="23"/>
      <c r="D67" s="43"/>
      <c r="E67" s="43"/>
      <c r="F67" s="43"/>
      <c r="G67" s="43"/>
      <c r="H67" s="43"/>
      <c r="I67" s="43"/>
      <c r="J67" s="43"/>
      <c r="K67" s="43"/>
      <c r="L67" s="43"/>
      <c r="M67" s="43" t="s">
        <v>181</v>
      </c>
      <c r="N67" s="43" t="s">
        <v>92</v>
      </c>
      <c r="O67" s="43" t="s">
        <v>182</v>
      </c>
      <c r="P67" s="43" t="s">
        <v>118</v>
      </c>
      <c r="Q67" s="43"/>
      <c r="R67" s="43"/>
      <c r="S67" s="43"/>
      <c r="T67" s="43"/>
      <c r="U67" s="43"/>
      <c r="V67" s="43"/>
      <c r="W67" s="43"/>
      <c r="X67" s="43"/>
      <c r="Y67" s="43"/>
      <c r="Z67" s="43"/>
      <c r="AA67" s="43"/>
      <c r="AB67" s="43"/>
      <c r="AC67" s="44"/>
      <c r="AD67" s="43" t="s">
        <v>118</v>
      </c>
      <c r="AE67" s="43" t="s">
        <v>99</v>
      </c>
      <c r="AF67" s="45">
        <v>0</v>
      </c>
      <c r="AG67" s="45">
        <v>0</v>
      </c>
      <c r="AH67" s="45">
        <v>4171.7</v>
      </c>
      <c r="AI67" s="45">
        <v>0</v>
      </c>
      <c r="AJ67" s="45">
        <v>47.9</v>
      </c>
      <c r="AK67" s="45">
        <v>4123.8</v>
      </c>
      <c r="AL67" s="45">
        <v>0</v>
      </c>
      <c r="AM67" s="45">
        <v>0</v>
      </c>
      <c r="AN67" s="45">
        <v>5672</v>
      </c>
      <c r="AO67" s="45">
        <v>0</v>
      </c>
    </row>
    <row r="68" spans="1:43" ht="293.25">
      <c r="A68" s="30" t="s">
        <v>183</v>
      </c>
      <c r="B68" s="31" t="s">
        <v>184</v>
      </c>
      <c r="C68" s="32" t="s">
        <v>66</v>
      </c>
      <c r="D68" s="33" t="s">
        <v>185</v>
      </c>
      <c r="E68" s="33" t="s">
        <v>68</v>
      </c>
      <c r="F68" s="33"/>
      <c r="G68" s="33"/>
      <c r="H68" s="33"/>
      <c r="I68" s="33"/>
      <c r="J68" s="33"/>
      <c r="K68" s="33"/>
      <c r="L68" s="33"/>
      <c r="M68" s="33"/>
      <c r="N68" s="33"/>
      <c r="O68" s="33"/>
      <c r="P68" s="33"/>
      <c r="Q68" s="33"/>
      <c r="R68" s="33"/>
      <c r="S68" s="33"/>
      <c r="T68" s="33"/>
      <c r="U68" s="33"/>
      <c r="V68" s="33"/>
      <c r="W68" s="33"/>
      <c r="X68" s="33"/>
      <c r="Y68" s="33"/>
      <c r="Z68" s="33"/>
      <c r="AA68" s="33"/>
      <c r="AB68" s="33"/>
      <c r="AC68" s="33" t="s">
        <v>124</v>
      </c>
      <c r="AD68" s="33" t="s">
        <v>75</v>
      </c>
      <c r="AE68" s="33" t="s">
        <v>125</v>
      </c>
      <c r="AF68" s="34">
        <v>682</v>
      </c>
      <c r="AG68" s="34">
        <v>0</v>
      </c>
      <c r="AH68" s="34">
        <v>0</v>
      </c>
      <c r="AI68" s="34">
        <v>0</v>
      </c>
      <c r="AJ68" s="34">
        <v>0</v>
      </c>
      <c r="AK68" s="34">
        <v>0</v>
      </c>
      <c r="AL68" s="34">
        <v>682</v>
      </c>
      <c r="AM68" s="34">
        <v>0</v>
      </c>
      <c r="AN68" s="34">
        <v>0</v>
      </c>
      <c r="AO68" s="34">
        <v>0</v>
      </c>
    </row>
    <row r="69" spans="1:43" ht="63.75">
      <c r="A69" s="35" t="s">
        <v>186</v>
      </c>
      <c r="B69" s="36" t="s">
        <v>187</v>
      </c>
      <c r="C69" s="37" t="s">
        <v>59</v>
      </c>
      <c r="D69" s="37" t="s">
        <v>59</v>
      </c>
      <c r="E69" s="37" t="s">
        <v>59</v>
      </c>
      <c r="F69" s="37" t="s">
        <v>59</v>
      </c>
      <c r="G69" s="37" t="s">
        <v>59</v>
      </c>
      <c r="H69" s="37" t="s">
        <v>59</v>
      </c>
      <c r="I69" s="37" t="s">
        <v>59</v>
      </c>
      <c r="J69" s="37" t="s">
        <v>59</v>
      </c>
      <c r="K69" s="37" t="s">
        <v>59</v>
      </c>
      <c r="L69" s="37" t="s">
        <v>59</v>
      </c>
      <c r="M69" s="37" t="s">
        <v>59</v>
      </c>
      <c r="N69" s="37" t="s">
        <v>59</v>
      </c>
      <c r="O69" s="37" t="s">
        <v>59</v>
      </c>
      <c r="P69" s="37" t="s">
        <v>59</v>
      </c>
      <c r="Q69" s="37" t="s">
        <v>59</v>
      </c>
      <c r="R69" s="37" t="s">
        <v>59</v>
      </c>
      <c r="S69" s="37" t="s">
        <v>59</v>
      </c>
      <c r="T69" s="37" t="s">
        <v>59</v>
      </c>
      <c r="U69" s="37" t="s">
        <v>59</v>
      </c>
      <c r="V69" s="37" t="s">
        <v>59</v>
      </c>
      <c r="W69" s="37" t="s">
        <v>59</v>
      </c>
      <c r="X69" s="37" t="s">
        <v>59</v>
      </c>
      <c r="Y69" s="37" t="s">
        <v>59</v>
      </c>
      <c r="Z69" s="37" t="s">
        <v>59</v>
      </c>
      <c r="AA69" s="37" t="s">
        <v>59</v>
      </c>
      <c r="AB69" s="37" t="s">
        <v>59</v>
      </c>
      <c r="AC69" s="37" t="s">
        <v>59</v>
      </c>
      <c r="AD69" s="37" t="s">
        <v>59</v>
      </c>
      <c r="AE69" s="37" t="s">
        <v>59</v>
      </c>
      <c r="AF69" s="38">
        <v>32674</v>
      </c>
      <c r="AG69" s="38">
        <v>32674</v>
      </c>
      <c r="AH69" s="39">
        <f>AH70</f>
        <v>34357.4</v>
      </c>
      <c r="AI69" s="39">
        <f t="shared" ref="AI69:AO69" si="3">AI70</f>
        <v>0</v>
      </c>
      <c r="AJ69" s="39">
        <f t="shared" si="3"/>
        <v>0</v>
      </c>
      <c r="AK69" s="39">
        <f t="shared" si="3"/>
        <v>0</v>
      </c>
      <c r="AL69" s="39">
        <f t="shared" si="3"/>
        <v>38263.5</v>
      </c>
      <c r="AM69" s="39">
        <f t="shared" si="3"/>
        <v>38263.5</v>
      </c>
      <c r="AN69" s="39">
        <f t="shared" si="3"/>
        <v>38263.5</v>
      </c>
      <c r="AO69" s="39">
        <f t="shared" si="3"/>
        <v>39755.800000000003</v>
      </c>
    </row>
    <row r="70" spans="1:43" ht="39.75" customHeight="1">
      <c r="A70" s="30" t="s">
        <v>188</v>
      </c>
      <c r="B70" s="31" t="s">
        <v>189</v>
      </c>
      <c r="C70" s="32" t="s">
        <v>66</v>
      </c>
      <c r="D70" s="33" t="s">
        <v>190</v>
      </c>
      <c r="E70" s="33" t="s">
        <v>68</v>
      </c>
      <c r="F70" s="33"/>
      <c r="G70" s="33"/>
      <c r="H70" s="33"/>
      <c r="I70" s="33"/>
      <c r="J70" s="33"/>
      <c r="K70" s="33"/>
      <c r="L70" s="33"/>
      <c r="M70" s="33"/>
      <c r="N70" s="33"/>
      <c r="O70" s="33"/>
      <c r="P70" s="33"/>
      <c r="Q70" s="33"/>
      <c r="R70" s="33"/>
      <c r="S70" s="33"/>
      <c r="T70" s="33"/>
      <c r="U70" s="33"/>
      <c r="V70" s="33"/>
      <c r="W70" s="33"/>
      <c r="X70" s="33"/>
      <c r="Y70" s="33"/>
      <c r="Z70" s="33"/>
      <c r="AA70" s="33"/>
      <c r="AB70" s="33"/>
      <c r="AC70" s="33" t="s">
        <v>139</v>
      </c>
      <c r="AD70" s="33" t="s">
        <v>84</v>
      </c>
      <c r="AE70" s="33" t="s">
        <v>99</v>
      </c>
      <c r="AF70" s="34">
        <v>32674</v>
      </c>
      <c r="AG70" s="34">
        <v>32674</v>
      </c>
      <c r="AH70" s="34">
        <v>34357.4</v>
      </c>
      <c r="AI70" s="34">
        <v>0</v>
      </c>
      <c r="AJ70" s="34">
        <v>0</v>
      </c>
      <c r="AK70" s="34">
        <v>0</v>
      </c>
      <c r="AL70" s="34">
        <v>38263.5</v>
      </c>
      <c r="AM70" s="34">
        <v>38263.5</v>
      </c>
      <c r="AN70" s="34">
        <v>38263.5</v>
      </c>
      <c r="AO70" s="34">
        <v>39755.800000000003</v>
      </c>
    </row>
    <row r="71" spans="1:43" ht="127.5">
      <c r="A71" s="35" t="s">
        <v>191</v>
      </c>
      <c r="B71" s="36" t="s">
        <v>192</v>
      </c>
      <c r="C71" s="37" t="s">
        <v>59</v>
      </c>
      <c r="D71" s="37" t="s">
        <v>59</v>
      </c>
      <c r="E71" s="37" t="s">
        <v>59</v>
      </c>
      <c r="F71" s="37" t="s">
        <v>59</v>
      </c>
      <c r="G71" s="37" t="s">
        <v>59</v>
      </c>
      <c r="H71" s="37" t="s">
        <v>59</v>
      </c>
      <c r="I71" s="37" t="s">
        <v>59</v>
      </c>
      <c r="J71" s="37" t="s">
        <v>59</v>
      </c>
      <c r="K71" s="37" t="s">
        <v>59</v>
      </c>
      <c r="L71" s="37" t="s">
        <v>59</v>
      </c>
      <c r="M71" s="37" t="s">
        <v>59</v>
      </c>
      <c r="N71" s="37" t="s">
        <v>59</v>
      </c>
      <c r="O71" s="37" t="s">
        <v>59</v>
      </c>
      <c r="P71" s="37" t="s">
        <v>59</v>
      </c>
      <c r="Q71" s="37" t="s">
        <v>59</v>
      </c>
      <c r="R71" s="37" t="s">
        <v>59</v>
      </c>
      <c r="S71" s="37" t="s">
        <v>59</v>
      </c>
      <c r="T71" s="37" t="s">
        <v>59</v>
      </c>
      <c r="U71" s="37" t="s">
        <v>59</v>
      </c>
      <c r="V71" s="37" t="s">
        <v>59</v>
      </c>
      <c r="W71" s="37" t="s">
        <v>59</v>
      </c>
      <c r="X71" s="37" t="s">
        <v>59</v>
      </c>
      <c r="Y71" s="37" t="s">
        <v>59</v>
      </c>
      <c r="Z71" s="37" t="s">
        <v>59</v>
      </c>
      <c r="AA71" s="37" t="s">
        <v>59</v>
      </c>
      <c r="AB71" s="37" t="s">
        <v>59</v>
      </c>
      <c r="AC71" s="37" t="s">
        <v>59</v>
      </c>
      <c r="AD71" s="37" t="s">
        <v>59</v>
      </c>
      <c r="AE71" s="37" t="s">
        <v>59</v>
      </c>
      <c r="AF71" s="38">
        <v>124836.6</v>
      </c>
      <c r="AG71" s="38">
        <v>122325.2</v>
      </c>
      <c r="AH71" s="39">
        <f>AH72+AH73+AH74+AH75+AH76+AH77+AH78+AH79+AH81+AH82</f>
        <v>135432.59999999998</v>
      </c>
      <c r="AI71" s="39">
        <f t="shared" ref="AI71:AO71" si="4">AI72+AI73+AI74+AI75+AI76+AI77+AI78+AI79+AI81+AI82</f>
        <v>9020.7999999999993</v>
      </c>
      <c r="AJ71" s="39">
        <f t="shared" si="4"/>
        <v>1002.3</v>
      </c>
      <c r="AK71" s="39">
        <f t="shared" si="4"/>
        <v>0</v>
      </c>
      <c r="AL71" s="39">
        <f t="shared" si="4"/>
        <v>125247.4</v>
      </c>
      <c r="AM71" s="39">
        <f t="shared" si="4"/>
        <v>132419.19999999998</v>
      </c>
      <c r="AN71" s="39">
        <f t="shared" si="4"/>
        <v>133551.29999999999</v>
      </c>
      <c r="AO71" s="39">
        <f t="shared" si="4"/>
        <v>138510.20000000001</v>
      </c>
      <c r="AQ71" s="4">
        <v>135270.5</v>
      </c>
    </row>
    <row r="72" spans="1:43" ht="53.25" customHeight="1">
      <c r="A72" s="30" t="s">
        <v>193</v>
      </c>
      <c r="B72" s="31" t="s">
        <v>194</v>
      </c>
      <c r="C72" s="32" t="s">
        <v>66</v>
      </c>
      <c r="D72" s="33" t="s">
        <v>195</v>
      </c>
      <c r="E72" s="33" t="s">
        <v>68</v>
      </c>
      <c r="F72" s="33"/>
      <c r="G72" s="33"/>
      <c r="H72" s="33"/>
      <c r="I72" s="33"/>
      <c r="J72" s="33"/>
      <c r="K72" s="33"/>
      <c r="L72" s="33"/>
      <c r="M72" s="33"/>
      <c r="N72" s="33"/>
      <c r="O72" s="33"/>
      <c r="P72" s="33"/>
      <c r="Q72" s="33"/>
      <c r="R72" s="33"/>
      <c r="S72" s="33"/>
      <c r="T72" s="33"/>
      <c r="U72" s="33"/>
      <c r="V72" s="33"/>
      <c r="W72" s="33"/>
      <c r="X72" s="33"/>
      <c r="Y72" s="33"/>
      <c r="Z72" s="33"/>
      <c r="AA72" s="33"/>
      <c r="AB72" s="33"/>
      <c r="AC72" s="33" t="s">
        <v>28</v>
      </c>
      <c r="AD72" s="33" t="s">
        <v>196</v>
      </c>
      <c r="AE72" s="33" t="s">
        <v>197</v>
      </c>
      <c r="AF72" s="34">
        <v>25534.799999999999</v>
      </c>
      <c r="AG72" s="34">
        <v>25257</v>
      </c>
      <c r="AH72" s="34">
        <f>3864.6+69+3067.8+500+11560.5+180+12.1+6526.8+1416.8+536.7+55.2-963.7</f>
        <v>26825.8</v>
      </c>
      <c r="AI72" s="34">
        <v>0</v>
      </c>
      <c r="AJ72" s="34">
        <v>0</v>
      </c>
      <c r="AK72" s="34">
        <v>0</v>
      </c>
      <c r="AL72" s="34">
        <v>26700.7</v>
      </c>
      <c r="AM72" s="34">
        <v>25384</v>
      </c>
      <c r="AN72" s="34">
        <v>25364</v>
      </c>
      <c r="AO72" s="34">
        <v>26344.799999999999</v>
      </c>
    </row>
    <row r="73" spans="1:43" ht="56.25" customHeight="1">
      <c r="A73" s="30" t="s">
        <v>198</v>
      </c>
      <c r="B73" s="31" t="s">
        <v>199</v>
      </c>
      <c r="C73" s="32" t="s">
        <v>66</v>
      </c>
      <c r="D73" s="33" t="s">
        <v>195</v>
      </c>
      <c r="E73" s="33" t="s">
        <v>68</v>
      </c>
      <c r="F73" s="33"/>
      <c r="G73" s="33"/>
      <c r="H73" s="33"/>
      <c r="I73" s="33"/>
      <c r="J73" s="33"/>
      <c r="K73" s="33"/>
      <c r="L73" s="33"/>
      <c r="M73" s="33"/>
      <c r="N73" s="33"/>
      <c r="O73" s="33"/>
      <c r="P73" s="33"/>
      <c r="Q73" s="33"/>
      <c r="R73" s="33"/>
      <c r="S73" s="33"/>
      <c r="T73" s="33"/>
      <c r="U73" s="33"/>
      <c r="V73" s="33"/>
      <c r="W73" s="33"/>
      <c r="X73" s="33"/>
      <c r="Y73" s="33"/>
      <c r="Z73" s="33"/>
      <c r="AA73" s="33"/>
      <c r="AB73" s="33"/>
      <c r="AC73" s="33" t="s">
        <v>28</v>
      </c>
      <c r="AD73" s="33" t="s">
        <v>196</v>
      </c>
      <c r="AE73" s="33" t="s">
        <v>197</v>
      </c>
      <c r="AF73" s="34">
        <v>57064.6</v>
      </c>
      <c r="AG73" s="34">
        <v>57064.4</v>
      </c>
      <c r="AH73" s="34">
        <f>11471+8408.1+28848.1+12912.7+3787.2+1585.8</f>
        <v>67012.899999999994</v>
      </c>
      <c r="AI73" s="34">
        <v>0</v>
      </c>
      <c r="AJ73" s="34">
        <v>0</v>
      </c>
      <c r="AK73" s="34">
        <v>0</v>
      </c>
      <c r="AL73" s="34">
        <v>67012.899999999994</v>
      </c>
      <c r="AM73" s="34">
        <v>67012.899999999994</v>
      </c>
      <c r="AN73" s="34">
        <v>67012.899999999994</v>
      </c>
      <c r="AO73" s="34">
        <v>69626.399999999994</v>
      </c>
    </row>
    <row r="74" spans="1:43" ht="45.75" customHeight="1">
      <c r="A74" s="30" t="s">
        <v>200</v>
      </c>
      <c r="B74" s="31" t="s">
        <v>201</v>
      </c>
      <c r="C74" s="32" t="s">
        <v>66</v>
      </c>
      <c r="D74" s="33" t="s">
        <v>202</v>
      </c>
      <c r="E74" s="33" t="s">
        <v>68</v>
      </c>
      <c r="F74" s="33"/>
      <c r="G74" s="33"/>
      <c r="H74" s="33"/>
      <c r="I74" s="33"/>
      <c r="J74" s="33"/>
      <c r="K74" s="33"/>
      <c r="L74" s="33"/>
      <c r="M74" s="33"/>
      <c r="N74" s="33"/>
      <c r="O74" s="33"/>
      <c r="P74" s="33"/>
      <c r="Q74" s="33"/>
      <c r="R74" s="33"/>
      <c r="S74" s="33"/>
      <c r="T74" s="33"/>
      <c r="U74" s="33"/>
      <c r="V74" s="33"/>
      <c r="W74" s="33"/>
      <c r="X74" s="33"/>
      <c r="Y74" s="33"/>
      <c r="Z74" s="33"/>
      <c r="AA74" s="33"/>
      <c r="AB74" s="33"/>
      <c r="AC74" s="33" t="s">
        <v>28</v>
      </c>
      <c r="AD74" s="33" t="s">
        <v>203</v>
      </c>
      <c r="AE74" s="33" t="s">
        <v>204</v>
      </c>
      <c r="AF74" s="34">
        <v>4457.3999999999996</v>
      </c>
      <c r="AG74" s="34">
        <v>4419.8999999999996</v>
      </c>
      <c r="AH74" s="34">
        <f>2052+2604.4</f>
        <v>4656.3999999999996</v>
      </c>
      <c r="AI74" s="34">
        <v>0</v>
      </c>
      <c r="AJ74" s="34">
        <v>0</v>
      </c>
      <c r="AK74" s="34">
        <v>0</v>
      </c>
      <c r="AL74" s="34">
        <v>4619.3999999999996</v>
      </c>
      <c r="AM74" s="34">
        <v>4656.3999999999996</v>
      </c>
      <c r="AN74" s="34">
        <v>4616.3999999999996</v>
      </c>
      <c r="AO74" s="34">
        <v>4835.6000000000004</v>
      </c>
    </row>
    <row r="75" spans="1:43" ht="102">
      <c r="A75" s="30" t="s">
        <v>205</v>
      </c>
      <c r="B75" s="31" t="s">
        <v>206</v>
      </c>
      <c r="C75" s="32" t="s">
        <v>66</v>
      </c>
      <c r="D75" s="33" t="s">
        <v>202</v>
      </c>
      <c r="E75" s="33" t="s">
        <v>68</v>
      </c>
      <c r="F75" s="33"/>
      <c r="G75" s="33"/>
      <c r="H75" s="33"/>
      <c r="I75" s="33"/>
      <c r="J75" s="33"/>
      <c r="K75" s="33"/>
      <c r="L75" s="33"/>
      <c r="M75" s="33"/>
      <c r="N75" s="33"/>
      <c r="O75" s="33"/>
      <c r="P75" s="33"/>
      <c r="Q75" s="33"/>
      <c r="R75" s="33"/>
      <c r="S75" s="33"/>
      <c r="T75" s="33"/>
      <c r="U75" s="33"/>
      <c r="V75" s="33"/>
      <c r="W75" s="33"/>
      <c r="X75" s="33"/>
      <c r="Y75" s="33"/>
      <c r="Z75" s="33"/>
      <c r="AA75" s="33"/>
      <c r="AB75" s="33"/>
      <c r="AC75" s="33" t="s">
        <v>28</v>
      </c>
      <c r="AD75" s="33" t="s">
        <v>99</v>
      </c>
      <c r="AE75" s="33" t="s">
        <v>156</v>
      </c>
      <c r="AF75" s="34">
        <v>13163.1</v>
      </c>
      <c r="AG75" s="34">
        <v>12832.8</v>
      </c>
      <c r="AH75" s="34">
        <f>16672.1+15-137.2</f>
        <v>16549.899999999998</v>
      </c>
      <c r="AI75" s="34">
        <v>0</v>
      </c>
      <c r="AJ75" s="34">
        <v>0</v>
      </c>
      <c r="AK75" s="34">
        <v>0</v>
      </c>
      <c r="AL75" s="34">
        <v>16549.900000000001</v>
      </c>
      <c r="AM75" s="34">
        <v>12809.5</v>
      </c>
      <c r="AN75" s="34">
        <v>12832.9</v>
      </c>
      <c r="AO75" s="34">
        <v>13339.1</v>
      </c>
    </row>
    <row r="76" spans="1:43" ht="102">
      <c r="A76" s="30" t="s">
        <v>207</v>
      </c>
      <c r="B76" s="31" t="s">
        <v>208</v>
      </c>
      <c r="C76" s="32" t="s">
        <v>66</v>
      </c>
      <c r="D76" s="33" t="s">
        <v>209</v>
      </c>
      <c r="E76" s="33" t="s">
        <v>68</v>
      </c>
      <c r="F76" s="33"/>
      <c r="G76" s="33"/>
      <c r="H76" s="33"/>
      <c r="I76" s="33"/>
      <c r="J76" s="33"/>
      <c r="K76" s="33"/>
      <c r="L76" s="33"/>
      <c r="M76" s="33"/>
      <c r="N76" s="33"/>
      <c r="O76" s="33"/>
      <c r="P76" s="33"/>
      <c r="Q76" s="33"/>
      <c r="R76" s="33"/>
      <c r="S76" s="33"/>
      <c r="T76" s="33"/>
      <c r="U76" s="33"/>
      <c r="V76" s="33"/>
      <c r="W76" s="33"/>
      <c r="X76" s="33"/>
      <c r="Y76" s="33"/>
      <c r="Z76" s="33"/>
      <c r="AA76" s="33"/>
      <c r="AB76" s="33"/>
      <c r="AC76" s="33" t="s">
        <v>135</v>
      </c>
      <c r="AD76" s="33" t="s">
        <v>99</v>
      </c>
      <c r="AE76" s="33" t="s">
        <v>156</v>
      </c>
      <c r="AF76" s="34">
        <v>870.3</v>
      </c>
      <c r="AG76" s="34">
        <v>870.3</v>
      </c>
      <c r="AH76" s="34">
        <f>452.8+10.2</f>
        <v>463</v>
      </c>
      <c r="AI76" s="34">
        <v>0</v>
      </c>
      <c r="AJ76" s="34">
        <v>0</v>
      </c>
      <c r="AK76" s="34">
        <v>0</v>
      </c>
      <c r="AL76" s="34">
        <v>463</v>
      </c>
      <c r="AM76" s="34">
        <v>10.199999999999999</v>
      </c>
      <c r="AN76" s="34">
        <v>10.199999999999999</v>
      </c>
      <c r="AO76" s="34">
        <v>10.6</v>
      </c>
    </row>
    <row r="77" spans="1:43" ht="114.75">
      <c r="A77" s="30" t="s">
        <v>210</v>
      </c>
      <c r="B77" s="31" t="s">
        <v>211</v>
      </c>
      <c r="C77" s="32" t="s">
        <v>66</v>
      </c>
      <c r="D77" s="33" t="s">
        <v>212</v>
      </c>
      <c r="E77" s="33" t="s">
        <v>68</v>
      </c>
      <c r="F77" s="33"/>
      <c r="G77" s="33"/>
      <c r="H77" s="33"/>
      <c r="I77" s="33"/>
      <c r="J77" s="33"/>
      <c r="K77" s="33"/>
      <c r="L77" s="33"/>
      <c r="M77" s="33"/>
      <c r="N77" s="33"/>
      <c r="O77" s="33"/>
      <c r="P77" s="33"/>
      <c r="Q77" s="33"/>
      <c r="R77" s="33"/>
      <c r="S77" s="33"/>
      <c r="T77" s="33"/>
      <c r="U77" s="33"/>
      <c r="V77" s="33"/>
      <c r="W77" s="33"/>
      <c r="X77" s="33"/>
      <c r="Y77" s="33"/>
      <c r="Z77" s="33"/>
      <c r="AA77" s="33"/>
      <c r="AB77" s="33"/>
      <c r="AC77" s="33" t="s">
        <v>28</v>
      </c>
      <c r="AD77" s="33" t="s">
        <v>99</v>
      </c>
      <c r="AE77" s="33" t="s">
        <v>156</v>
      </c>
      <c r="AF77" s="34">
        <v>187.5</v>
      </c>
      <c r="AG77" s="34">
        <v>121.8</v>
      </c>
      <c r="AH77" s="34">
        <v>347.2</v>
      </c>
      <c r="AI77" s="34">
        <v>0</v>
      </c>
      <c r="AJ77" s="34">
        <v>0</v>
      </c>
      <c r="AK77" s="34">
        <v>0</v>
      </c>
      <c r="AL77" s="34">
        <v>347.2</v>
      </c>
      <c r="AM77" s="34">
        <v>347.2</v>
      </c>
      <c r="AN77" s="34">
        <v>347.2</v>
      </c>
      <c r="AO77" s="34">
        <v>360.7</v>
      </c>
    </row>
    <row r="78" spans="1:43" ht="127.5">
      <c r="A78" s="30" t="s">
        <v>213</v>
      </c>
      <c r="B78" s="31" t="s">
        <v>214</v>
      </c>
      <c r="C78" s="32" t="s">
        <v>66</v>
      </c>
      <c r="D78" s="33" t="s">
        <v>215</v>
      </c>
      <c r="E78" s="33" t="s">
        <v>68</v>
      </c>
      <c r="F78" s="33"/>
      <c r="G78" s="33"/>
      <c r="H78" s="33"/>
      <c r="I78" s="33"/>
      <c r="J78" s="33"/>
      <c r="K78" s="33"/>
      <c r="L78" s="33"/>
      <c r="M78" s="33"/>
      <c r="N78" s="33"/>
      <c r="O78" s="33"/>
      <c r="P78" s="33"/>
      <c r="Q78" s="33"/>
      <c r="R78" s="33"/>
      <c r="S78" s="33"/>
      <c r="T78" s="33"/>
      <c r="U78" s="33"/>
      <c r="V78" s="33"/>
      <c r="W78" s="33"/>
      <c r="X78" s="33"/>
      <c r="Y78" s="33"/>
      <c r="Z78" s="33"/>
      <c r="AA78" s="33"/>
      <c r="AB78" s="33"/>
      <c r="AC78" s="33" t="s">
        <v>116</v>
      </c>
      <c r="AD78" s="33" t="s">
        <v>216</v>
      </c>
      <c r="AE78" s="33" t="s">
        <v>217</v>
      </c>
      <c r="AF78" s="34">
        <v>11338</v>
      </c>
      <c r="AG78" s="34">
        <v>10603.9</v>
      </c>
      <c r="AH78" s="34">
        <v>100</v>
      </c>
      <c r="AI78" s="34">
        <v>0</v>
      </c>
      <c r="AJ78" s="34">
        <v>0</v>
      </c>
      <c r="AK78" s="34">
        <v>0</v>
      </c>
      <c r="AL78" s="34">
        <v>100</v>
      </c>
      <c r="AM78" s="34">
        <v>100</v>
      </c>
      <c r="AN78" s="34">
        <v>100</v>
      </c>
      <c r="AO78" s="34">
        <v>100</v>
      </c>
    </row>
    <row r="79" spans="1:43" ht="122.25" customHeight="1">
      <c r="A79" s="30" t="s">
        <v>218</v>
      </c>
      <c r="B79" s="31" t="s">
        <v>219</v>
      </c>
      <c r="C79" s="32" t="s">
        <v>220</v>
      </c>
      <c r="D79" s="33" t="s">
        <v>92</v>
      </c>
      <c r="E79" s="33" t="s">
        <v>221</v>
      </c>
      <c r="F79" s="33"/>
      <c r="G79" s="33"/>
      <c r="H79" s="33"/>
      <c r="I79" s="33"/>
      <c r="J79" s="33"/>
      <c r="K79" s="33"/>
      <c r="L79" s="33"/>
      <c r="M79" s="33"/>
      <c r="N79" s="33"/>
      <c r="O79" s="33"/>
      <c r="P79" s="33"/>
      <c r="Q79" s="33"/>
      <c r="R79" s="33"/>
      <c r="S79" s="33"/>
      <c r="T79" s="33"/>
      <c r="U79" s="33"/>
      <c r="V79" s="33"/>
      <c r="W79" s="33"/>
      <c r="X79" s="33"/>
      <c r="Y79" s="33"/>
      <c r="Z79" s="33"/>
      <c r="AA79" s="33"/>
      <c r="AB79" s="33"/>
      <c r="AC79" s="33" t="s">
        <v>222</v>
      </c>
      <c r="AD79" s="33" t="s">
        <v>223</v>
      </c>
      <c r="AE79" s="33" t="s">
        <v>224</v>
      </c>
      <c r="AF79" s="34">
        <v>2037.9</v>
      </c>
      <c r="AG79" s="34">
        <v>1991.4</v>
      </c>
      <c r="AH79" s="34">
        <v>4648.2</v>
      </c>
      <c r="AI79" s="34">
        <v>0</v>
      </c>
      <c r="AJ79" s="34">
        <v>0</v>
      </c>
      <c r="AK79" s="34">
        <v>0</v>
      </c>
      <c r="AL79" s="34">
        <v>4648.2</v>
      </c>
      <c r="AM79" s="34">
        <v>6149.7</v>
      </c>
      <c r="AN79" s="34">
        <v>6209.7</v>
      </c>
      <c r="AO79" s="34">
        <v>6169.7</v>
      </c>
    </row>
    <row r="80" spans="1:43" ht="89.25" hidden="1">
      <c r="A80" s="41"/>
      <c r="B80" s="42"/>
      <c r="C80" s="23" t="s">
        <v>66</v>
      </c>
      <c r="D80" s="43" t="s">
        <v>195</v>
      </c>
      <c r="E80" s="43" t="s">
        <v>68</v>
      </c>
      <c r="F80" s="43"/>
      <c r="G80" s="43"/>
      <c r="H80" s="43"/>
      <c r="I80" s="43"/>
      <c r="J80" s="43"/>
      <c r="K80" s="43"/>
      <c r="L80" s="43"/>
      <c r="M80" s="43"/>
      <c r="N80" s="43"/>
      <c r="O80" s="43"/>
      <c r="P80" s="43"/>
      <c r="Q80" s="43"/>
      <c r="R80" s="43"/>
      <c r="S80" s="43"/>
      <c r="T80" s="43"/>
      <c r="U80" s="43"/>
      <c r="V80" s="43"/>
      <c r="W80" s="43"/>
      <c r="X80" s="43"/>
      <c r="Y80" s="43"/>
      <c r="Z80" s="43"/>
      <c r="AA80" s="43"/>
      <c r="AB80" s="43"/>
      <c r="AC80" s="44"/>
      <c r="AD80" s="43"/>
      <c r="AE80" s="43"/>
      <c r="AF80" s="45">
        <v>0</v>
      </c>
      <c r="AG80" s="45">
        <v>0</v>
      </c>
      <c r="AH80" s="45">
        <v>0</v>
      </c>
      <c r="AI80" s="45">
        <v>0</v>
      </c>
      <c r="AJ80" s="45">
        <v>0</v>
      </c>
      <c r="AK80" s="45">
        <v>0</v>
      </c>
      <c r="AL80" s="45">
        <v>0</v>
      </c>
      <c r="AM80" s="45">
        <v>0</v>
      </c>
      <c r="AN80" s="45">
        <v>0</v>
      </c>
      <c r="AO80" s="45">
        <v>0</v>
      </c>
    </row>
    <row r="81" spans="1:43" ht="63.75">
      <c r="A81" s="30" t="s">
        <v>225</v>
      </c>
      <c r="B81" s="31" t="s">
        <v>226</v>
      </c>
      <c r="C81" s="32" t="s">
        <v>227</v>
      </c>
      <c r="D81" s="33" t="s">
        <v>92</v>
      </c>
      <c r="E81" s="33" t="s">
        <v>228</v>
      </c>
      <c r="F81" s="33"/>
      <c r="G81" s="33"/>
      <c r="H81" s="33"/>
      <c r="I81" s="33"/>
      <c r="J81" s="33"/>
      <c r="K81" s="33"/>
      <c r="L81" s="33"/>
      <c r="M81" s="33"/>
      <c r="N81" s="33"/>
      <c r="O81" s="33"/>
      <c r="P81" s="33"/>
      <c r="Q81" s="33"/>
      <c r="R81" s="33"/>
      <c r="S81" s="33"/>
      <c r="T81" s="33"/>
      <c r="U81" s="33"/>
      <c r="V81" s="33"/>
      <c r="W81" s="33"/>
      <c r="X81" s="33"/>
      <c r="Y81" s="33"/>
      <c r="Z81" s="33"/>
      <c r="AA81" s="33"/>
      <c r="AB81" s="33"/>
      <c r="AC81" s="33" t="s">
        <v>229</v>
      </c>
      <c r="AD81" s="33" t="s">
        <v>230</v>
      </c>
      <c r="AE81" s="33" t="s">
        <v>99</v>
      </c>
      <c r="AF81" s="34">
        <v>4190.6000000000004</v>
      </c>
      <c r="AG81" s="34">
        <v>4190.5</v>
      </c>
      <c r="AH81" s="34">
        <v>4756.1000000000004</v>
      </c>
      <c r="AI81" s="34">
        <v>0</v>
      </c>
      <c r="AJ81" s="34">
        <v>0</v>
      </c>
      <c r="AK81" s="34">
        <v>0</v>
      </c>
      <c r="AL81" s="34">
        <v>4756.1000000000004</v>
      </c>
      <c r="AM81" s="34">
        <v>4756.1000000000004</v>
      </c>
      <c r="AN81" s="34">
        <v>4756.1000000000004</v>
      </c>
      <c r="AO81" s="34">
        <v>4941.6000000000004</v>
      </c>
    </row>
    <row r="82" spans="1:43" ht="216.75">
      <c r="A82" s="30" t="s">
        <v>231</v>
      </c>
      <c r="B82" s="31" t="s">
        <v>232</v>
      </c>
      <c r="C82" s="32" t="s">
        <v>100</v>
      </c>
      <c r="D82" s="33" t="s">
        <v>233</v>
      </c>
      <c r="E82" s="33" t="s">
        <v>102</v>
      </c>
      <c r="F82" s="33"/>
      <c r="G82" s="33"/>
      <c r="H82" s="33"/>
      <c r="I82" s="33"/>
      <c r="J82" s="33"/>
      <c r="K82" s="33"/>
      <c r="L82" s="33"/>
      <c r="M82" s="33"/>
      <c r="N82" s="33"/>
      <c r="O82" s="33"/>
      <c r="P82" s="33"/>
      <c r="Q82" s="33"/>
      <c r="R82" s="33"/>
      <c r="S82" s="33"/>
      <c r="T82" s="33"/>
      <c r="U82" s="33"/>
      <c r="V82" s="33"/>
      <c r="W82" s="33"/>
      <c r="X82" s="33"/>
      <c r="Y82" s="33"/>
      <c r="Z82" s="33"/>
      <c r="AA82" s="33"/>
      <c r="AB82" s="33"/>
      <c r="AC82" s="33" t="s">
        <v>97</v>
      </c>
      <c r="AD82" s="33" t="s">
        <v>98</v>
      </c>
      <c r="AE82" s="33" t="s">
        <v>105</v>
      </c>
      <c r="AF82" s="34">
        <v>5992.4</v>
      </c>
      <c r="AG82" s="34">
        <v>4973.2</v>
      </c>
      <c r="AH82" s="34">
        <v>10073.1</v>
      </c>
      <c r="AI82" s="34">
        <v>9020.7999999999993</v>
      </c>
      <c r="AJ82" s="34">
        <v>1002.3</v>
      </c>
      <c r="AK82" s="34">
        <v>0</v>
      </c>
      <c r="AL82" s="34">
        <v>50</v>
      </c>
      <c r="AM82" s="34">
        <v>11193.2</v>
      </c>
      <c r="AN82" s="34">
        <v>12301.9</v>
      </c>
      <c r="AO82" s="34">
        <v>12781.7</v>
      </c>
    </row>
    <row r="83" spans="1:43" ht="153" hidden="1">
      <c r="A83" s="41"/>
      <c r="B83" s="42"/>
      <c r="C83" s="23"/>
      <c r="D83" s="43"/>
      <c r="E83" s="43"/>
      <c r="F83" s="43"/>
      <c r="G83" s="43"/>
      <c r="H83" s="43"/>
      <c r="I83" s="43"/>
      <c r="J83" s="43"/>
      <c r="K83" s="43"/>
      <c r="L83" s="43"/>
      <c r="M83" s="43" t="s">
        <v>103</v>
      </c>
      <c r="N83" s="43" t="s">
        <v>92</v>
      </c>
      <c r="O83" s="43" t="s">
        <v>104</v>
      </c>
      <c r="P83" s="43" t="s">
        <v>105</v>
      </c>
      <c r="Q83" s="43"/>
      <c r="R83" s="43"/>
      <c r="S83" s="43"/>
      <c r="T83" s="43"/>
      <c r="U83" s="43"/>
      <c r="V83" s="43"/>
      <c r="W83" s="43"/>
      <c r="X83" s="43"/>
      <c r="Y83" s="43"/>
      <c r="Z83" s="43"/>
      <c r="AA83" s="43"/>
      <c r="AB83" s="43"/>
      <c r="AC83" s="44"/>
      <c r="AD83" s="43" t="s">
        <v>98</v>
      </c>
      <c r="AE83" s="43" t="s">
        <v>105</v>
      </c>
      <c r="AF83" s="45">
        <v>5992.4</v>
      </c>
      <c r="AG83" s="45">
        <v>4973.2</v>
      </c>
      <c r="AH83" s="45">
        <v>10073.1</v>
      </c>
      <c r="AI83" s="45">
        <v>9020.7999999999993</v>
      </c>
      <c r="AJ83" s="45">
        <v>1002.3</v>
      </c>
      <c r="AK83" s="45">
        <v>0</v>
      </c>
      <c r="AL83" s="45">
        <v>50</v>
      </c>
      <c r="AM83" s="45">
        <v>11193.2</v>
      </c>
      <c r="AN83" s="45">
        <v>12301.9</v>
      </c>
      <c r="AO83" s="45">
        <v>12781.7</v>
      </c>
    </row>
    <row r="84" spans="1:43" ht="89.25">
      <c r="A84" s="35" t="s">
        <v>234</v>
      </c>
      <c r="B84" s="36" t="s">
        <v>235</v>
      </c>
      <c r="C84" s="37" t="s">
        <v>59</v>
      </c>
      <c r="D84" s="37" t="s">
        <v>59</v>
      </c>
      <c r="E84" s="37" t="s">
        <v>59</v>
      </c>
      <c r="F84" s="37" t="s">
        <v>59</v>
      </c>
      <c r="G84" s="37" t="s">
        <v>59</v>
      </c>
      <c r="H84" s="37" t="s">
        <v>59</v>
      </c>
      <c r="I84" s="37" t="s">
        <v>59</v>
      </c>
      <c r="J84" s="37" t="s">
        <v>59</v>
      </c>
      <c r="K84" s="37" t="s">
        <v>59</v>
      </c>
      <c r="L84" s="37" t="s">
        <v>59</v>
      </c>
      <c r="M84" s="37" t="s">
        <v>59</v>
      </c>
      <c r="N84" s="37" t="s">
        <v>59</v>
      </c>
      <c r="O84" s="37" t="s">
        <v>59</v>
      </c>
      <c r="P84" s="37" t="s">
        <v>59</v>
      </c>
      <c r="Q84" s="37" t="s">
        <v>59</v>
      </c>
      <c r="R84" s="37" t="s">
        <v>59</v>
      </c>
      <c r="S84" s="37" t="s">
        <v>59</v>
      </c>
      <c r="T84" s="37" t="s">
        <v>59</v>
      </c>
      <c r="U84" s="37" t="s">
        <v>59</v>
      </c>
      <c r="V84" s="37" t="s">
        <v>59</v>
      </c>
      <c r="W84" s="37" t="s">
        <v>59</v>
      </c>
      <c r="X84" s="37" t="s">
        <v>59</v>
      </c>
      <c r="Y84" s="37" t="s">
        <v>59</v>
      </c>
      <c r="Z84" s="37" t="s">
        <v>59</v>
      </c>
      <c r="AA84" s="37" t="s">
        <v>59</v>
      </c>
      <c r="AB84" s="37" t="s">
        <v>59</v>
      </c>
      <c r="AC84" s="37" t="s">
        <v>59</v>
      </c>
      <c r="AD84" s="37" t="s">
        <v>59</v>
      </c>
      <c r="AE84" s="37" t="s">
        <v>59</v>
      </c>
      <c r="AF84" s="38">
        <v>6416.4</v>
      </c>
      <c r="AG84" s="38">
        <v>6225.4</v>
      </c>
      <c r="AH84" s="39">
        <f>AH85+AH88</f>
        <v>5702.2</v>
      </c>
      <c r="AI84" s="39">
        <f t="shared" ref="AI84:AO84" si="5">AI85+AI88</f>
        <v>2229.3000000000002</v>
      </c>
      <c r="AJ84" s="39">
        <f t="shared" si="5"/>
        <v>4742.5999999999995</v>
      </c>
      <c r="AK84" s="39">
        <f t="shared" si="5"/>
        <v>0</v>
      </c>
      <c r="AL84" s="39">
        <f t="shared" si="5"/>
        <v>1489.7</v>
      </c>
      <c r="AM84" s="39">
        <f t="shared" si="5"/>
        <v>2325.6999999999998</v>
      </c>
      <c r="AN84" s="39">
        <f t="shared" si="5"/>
        <v>2335.6999999999998</v>
      </c>
      <c r="AO84" s="39">
        <f t="shared" si="5"/>
        <v>2423.6999999999998</v>
      </c>
      <c r="AQ84" s="4">
        <v>8461.6</v>
      </c>
    </row>
    <row r="85" spans="1:43" ht="51">
      <c r="A85" s="35" t="s">
        <v>236</v>
      </c>
      <c r="B85" s="36" t="s">
        <v>237</v>
      </c>
      <c r="C85" s="37" t="s">
        <v>59</v>
      </c>
      <c r="D85" s="37" t="s">
        <v>59</v>
      </c>
      <c r="E85" s="37" t="s">
        <v>59</v>
      </c>
      <c r="F85" s="37" t="s">
        <v>59</v>
      </c>
      <c r="G85" s="37" t="s">
        <v>59</v>
      </c>
      <c r="H85" s="37" t="s">
        <v>59</v>
      </c>
      <c r="I85" s="37" t="s">
        <v>59</v>
      </c>
      <c r="J85" s="37" t="s">
        <v>59</v>
      </c>
      <c r="K85" s="37" t="s">
        <v>59</v>
      </c>
      <c r="L85" s="37" t="s">
        <v>59</v>
      </c>
      <c r="M85" s="37" t="s">
        <v>59</v>
      </c>
      <c r="N85" s="37" t="s">
        <v>59</v>
      </c>
      <c r="O85" s="37" t="s">
        <v>59</v>
      </c>
      <c r="P85" s="37" t="s">
        <v>59</v>
      </c>
      <c r="Q85" s="37" t="s">
        <v>59</v>
      </c>
      <c r="R85" s="37" t="s">
        <v>59</v>
      </c>
      <c r="S85" s="37" t="s">
        <v>59</v>
      </c>
      <c r="T85" s="37" t="s">
        <v>59</v>
      </c>
      <c r="U85" s="37" t="s">
        <v>59</v>
      </c>
      <c r="V85" s="37" t="s">
        <v>59</v>
      </c>
      <c r="W85" s="37" t="s">
        <v>59</v>
      </c>
      <c r="X85" s="37" t="s">
        <v>59</v>
      </c>
      <c r="Y85" s="37" t="s">
        <v>59</v>
      </c>
      <c r="Z85" s="37" t="s">
        <v>59</v>
      </c>
      <c r="AA85" s="37" t="s">
        <v>59</v>
      </c>
      <c r="AB85" s="37" t="s">
        <v>59</v>
      </c>
      <c r="AC85" s="37" t="s">
        <v>59</v>
      </c>
      <c r="AD85" s="37" t="s">
        <v>59</v>
      </c>
      <c r="AE85" s="37" t="s">
        <v>59</v>
      </c>
      <c r="AF85" s="38">
        <v>370</v>
      </c>
      <c r="AG85" s="38">
        <v>370</v>
      </c>
      <c r="AH85" s="39">
        <f>AH86</f>
        <v>260</v>
      </c>
      <c r="AI85" s="39">
        <f t="shared" ref="AI85:AO85" si="6">AI86</f>
        <v>0</v>
      </c>
      <c r="AJ85" s="39">
        <f t="shared" si="6"/>
        <v>443.4</v>
      </c>
      <c r="AK85" s="39">
        <f t="shared" si="6"/>
        <v>0</v>
      </c>
      <c r="AL85" s="39">
        <f t="shared" si="6"/>
        <v>260</v>
      </c>
      <c r="AM85" s="39">
        <f t="shared" si="6"/>
        <v>370</v>
      </c>
      <c r="AN85" s="39">
        <f t="shared" si="6"/>
        <v>370</v>
      </c>
      <c r="AO85" s="39">
        <f t="shared" si="6"/>
        <v>384.4</v>
      </c>
    </row>
    <row r="86" spans="1:43" ht="38.25" customHeight="1">
      <c r="A86" s="30" t="s">
        <v>238</v>
      </c>
      <c r="B86" s="31" t="s">
        <v>239</v>
      </c>
      <c r="C86" s="32" t="s">
        <v>66</v>
      </c>
      <c r="D86" s="33" t="s">
        <v>240</v>
      </c>
      <c r="E86" s="33" t="s">
        <v>68</v>
      </c>
      <c r="F86" s="33"/>
      <c r="G86" s="33"/>
      <c r="H86" s="33"/>
      <c r="I86" s="33"/>
      <c r="J86" s="33"/>
      <c r="K86" s="33"/>
      <c r="L86" s="33"/>
      <c r="M86" s="33"/>
      <c r="N86" s="33"/>
      <c r="O86" s="33"/>
      <c r="P86" s="33"/>
      <c r="Q86" s="33"/>
      <c r="R86" s="33"/>
      <c r="S86" s="33"/>
      <c r="T86" s="33"/>
      <c r="U86" s="33"/>
      <c r="V86" s="33"/>
      <c r="W86" s="33"/>
      <c r="X86" s="33"/>
      <c r="Y86" s="33"/>
      <c r="Z86" s="33"/>
      <c r="AA86" s="33"/>
      <c r="AB86" s="33"/>
      <c r="AC86" s="33" t="s">
        <v>241</v>
      </c>
      <c r="AD86" s="33" t="s">
        <v>75</v>
      </c>
      <c r="AE86" s="33" t="s">
        <v>125</v>
      </c>
      <c r="AF86" s="34">
        <v>370</v>
      </c>
      <c r="AG86" s="34">
        <v>370</v>
      </c>
      <c r="AH86" s="34">
        <v>260</v>
      </c>
      <c r="AI86" s="34">
        <v>0</v>
      </c>
      <c r="AJ86" s="34">
        <v>443.4</v>
      </c>
      <c r="AK86" s="34">
        <v>0</v>
      </c>
      <c r="AL86" s="34">
        <v>260</v>
      </c>
      <c r="AM86" s="34">
        <v>370</v>
      </c>
      <c r="AN86" s="34">
        <v>370</v>
      </c>
      <c r="AO86" s="34">
        <v>384.4</v>
      </c>
    </row>
    <row r="87" spans="1:43" ht="76.5" hidden="1">
      <c r="A87" s="41"/>
      <c r="B87" s="42"/>
      <c r="C87" s="23" t="s">
        <v>242</v>
      </c>
      <c r="D87" s="43" t="s">
        <v>243</v>
      </c>
      <c r="E87" s="43" t="s">
        <v>244</v>
      </c>
      <c r="F87" s="43"/>
      <c r="G87" s="43"/>
      <c r="H87" s="43"/>
      <c r="I87" s="43"/>
      <c r="J87" s="43"/>
      <c r="K87" s="43"/>
      <c r="L87" s="43"/>
      <c r="M87" s="43"/>
      <c r="N87" s="43"/>
      <c r="O87" s="43"/>
      <c r="P87" s="43"/>
      <c r="Q87" s="43"/>
      <c r="R87" s="43"/>
      <c r="S87" s="43"/>
      <c r="T87" s="43"/>
      <c r="U87" s="43"/>
      <c r="V87" s="43"/>
      <c r="W87" s="43"/>
      <c r="X87" s="43"/>
      <c r="Y87" s="43"/>
      <c r="Z87" s="43"/>
      <c r="AA87" s="43"/>
      <c r="AB87" s="43"/>
      <c r="AC87" s="44"/>
      <c r="AD87" s="43"/>
      <c r="AE87" s="43"/>
      <c r="AF87" s="45">
        <v>0</v>
      </c>
      <c r="AG87" s="45">
        <v>0</v>
      </c>
      <c r="AH87" s="45">
        <v>0</v>
      </c>
      <c r="AI87" s="45">
        <v>0</v>
      </c>
      <c r="AJ87" s="45">
        <v>0</v>
      </c>
      <c r="AK87" s="45">
        <v>0</v>
      </c>
      <c r="AL87" s="45">
        <v>0</v>
      </c>
      <c r="AM87" s="45">
        <v>0</v>
      </c>
      <c r="AN87" s="45">
        <v>0</v>
      </c>
      <c r="AO87" s="45">
        <v>0</v>
      </c>
    </row>
    <row r="88" spans="1:43" ht="76.5">
      <c r="A88" s="35" t="s">
        <v>245</v>
      </c>
      <c r="B88" s="36" t="s">
        <v>246</v>
      </c>
      <c r="C88" s="37" t="s">
        <v>59</v>
      </c>
      <c r="D88" s="37" t="s">
        <v>59</v>
      </c>
      <c r="E88" s="37" t="s">
        <v>59</v>
      </c>
      <c r="F88" s="37" t="s">
        <v>59</v>
      </c>
      <c r="G88" s="37" t="s">
        <v>59</v>
      </c>
      <c r="H88" s="37" t="s">
        <v>59</v>
      </c>
      <c r="I88" s="37" t="s">
        <v>59</v>
      </c>
      <c r="J88" s="37" t="s">
        <v>59</v>
      </c>
      <c r="K88" s="37" t="s">
        <v>59</v>
      </c>
      <c r="L88" s="37" t="s">
        <v>59</v>
      </c>
      <c r="M88" s="37" t="s">
        <v>59</v>
      </c>
      <c r="N88" s="37" t="s">
        <v>59</v>
      </c>
      <c r="O88" s="37" t="s">
        <v>59</v>
      </c>
      <c r="P88" s="37" t="s">
        <v>59</v>
      </c>
      <c r="Q88" s="37" t="s">
        <v>59</v>
      </c>
      <c r="R88" s="37" t="s">
        <v>59</v>
      </c>
      <c r="S88" s="37" t="s">
        <v>59</v>
      </c>
      <c r="T88" s="37" t="s">
        <v>59</v>
      </c>
      <c r="U88" s="37" t="s">
        <v>59</v>
      </c>
      <c r="V88" s="37" t="s">
        <v>59</v>
      </c>
      <c r="W88" s="37" t="s">
        <v>59</v>
      </c>
      <c r="X88" s="37" t="s">
        <v>59</v>
      </c>
      <c r="Y88" s="37" t="s">
        <v>59</v>
      </c>
      <c r="Z88" s="37" t="s">
        <v>59</v>
      </c>
      <c r="AA88" s="37" t="s">
        <v>59</v>
      </c>
      <c r="AB88" s="37" t="s">
        <v>59</v>
      </c>
      <c r="AC88" s="37" t="s">
        <v>59</v>
      </c>
      <c r="AD88" s="37" t="s">
        <v>59</v>
      </c>
      <c r="AE88" s="37" t="s">
        <v>59</v>
      </c>
      <c r="AF88" s="38">
        <v>6046.4</v>
      </c>
      <c r="AG88" s="38">
        <v>5855.4</v>
      </c>
      <c r="AH88" s="39">
        <f>AH89+AH92</f>
        <v>5442.2</v>
      </c>
      <c r="AI88" s="39">
        <f t="shared" ref="AI88:AO88" si="7">AI89+AI92</f>
        <v>2229.3000000000002</v>
      </c>
      <c r="AJ88" s="39">
        <f t="shared" si="7"/>
        <v>4299.2</v>
      </c>
      <c r="AK88" s="39">
        <f t="shared" si="7"/>
        <v>0</v>
      </c>
      <c r="AL88" s="39">
        <f t="shared" si="7"/>
        <v>1229.7</v>
      </c>
      <c r="AM88" s="39">
        <f t="shared" si="7"/>
        <v>1955.7</v>
      </c>
      <c r="AN88" s="39">
        <f t="shared" si="7"/>
        <v>1965.7</v>
      </c>
      <c r="AO88" s="39">
        <f t="shared" si="7"/>
        <v>2039.3</v>
      </c>
    </row>
    <row r="89" spans="1:43" ht="43.5" customHeight="1">
      <c r="A89" s="30" t="s">
        <v>247</v>
      </c>
      <c r="B89" s="31" t="s">
        <v>248</v>
      </c>
      <c r="C89" s="32" t="s">
        <v>66</v>
      </c>
      <c r="D89" s="33" t="s">
        <v>249</v>
      </c>
      <c r="E89" s="33" t="s">
        <v>68</v>
      </c>
      <c r="F89" s="33"/>
      <c r="G89" s="33"/>
      <c r="H89" s="33"/>
      <c r="I89" s="33"/>
      <c r="J89" s="33"/>
      <c r="K89" s="33"/>
      <c r="L89" s="33"/>
      <c r="M89" s="33"/>
      <c r="N89" s="33"/>
      <c r="O89" s="33"/>
      <c r="P89" s="33"/>
      <c r="Q89" s="33"/>
      <c r="R89" s="33"/>
      <c r="S89" s="33"/>
      <c r="T89" s="33"/>
      <c r="U89" s="33"/>
      <c r="V89" s="33"/>
      <c r="W89" s="33"/>
      <c r="X89" s="33"/>
      <c r="Y89" s="33"/>
      <c r="Z89" s="33"/>
      <c r="AA89" s="33"/>
      <c r="AB89" s="33"/>
      <c r="AC89" s="33" t="s">
        <v>241</v>
      </c>
      <c r="AD89" s="33" t="s">
        <v>250</v>
      </c>
      <c r="AE89" s="33" t="s">
        <v>251</v>
      </c>
      <c r="AF89" s="34">
        <v>5373.4</v>
      </c>
      <c r="AG89" s="34">
        <v>5182.3999999999996</v>
      </c>
      <c r="AH89" s="34">
        <f>AH90+AH91</f>
        <v>4769.2</v>
      </c>
      <c r="AI89" s="34">
        <v>2229.3000000000002</v>
      </c>
      <c r="AJ89" s="34">
        <v>3626.2</v>
      </c>
      <c r="AK89" s="34">
        <v>0</v>
      </c>
      <c r="AL89" s="34">
        <v>1229.7</v>
      </c>
      <c r="AM89" s="34">
        <v>1350</v>
      </c>
      <c r="AN89" s="34">
        <v>1360</v>
      </c>
      <c r="AO89" s="34">
        <v>1410</v>
      </c>
    </row>
    <row r="90" spans="1:43" ht="229.5" hidden="1">
      <c r="A90" s="41"/>
      <c r="B90" s="42"/>
      <c r="C90" s="23"/>
      <c r="D90" s="43"/>
      <c r="E90" s="43"/>
      <c r="F90" s="43"/>
      <c r="G90" s="43"/>
      <c r="H90" s="43"/>
      <c r="I90" s="43"/>
      <c r="J90" s="43"/>
      <c r="K90" s="43"/>
      <c r="L90" s="43"/>
      <c r="M90" s="43" t="s">
        <v>181</v>
      </c>
      <c r="N90" s="43" t="s">
        <v>92</v>
      </c>
      <c r="O90" s="43" t="s">
        <v>182</v>
      </c>
      <c r="P90" s="43" t="s">
        <v>118</v>
      </c>
      <c r="Q90" s="43"/>
      <c r="R90" s="43"/>
      <c r="S90" s="43"/>
      <c r="T90" s="43"/>
      <c r="U90" s="43"/>
      <c r="V90" s="43"/>
      <c r="W90" s="43"/>
      <c r="X90" s="43"/>
      <c r="Y90" s="43"/>
      <c r="Z90" s="43"/>
      <c r="AA90" s="43"/>
      <c r="AB90" s="43"/>
      <c r="AC90" s="44"/>
      <c r="AD90" s="43" t="s">
        <v>250</v>
      </c>
      <c r="AE90" s="43" t="s">
        <v>251</v>
      </c>
      <c r="AF90" s="45">
        <v>2247</v>
      </c>
      <c r="AG90" s="45">
        <v>2173.5</v>
      </c>
      <c r="AH90" s="45">
        <v>960</v>
      </c>
      <c r="AI90" s="45">
        <v>1577.7</v>
      </c>
      <c r="AJ90" s="45">
        <v>828.6</v>
      </c>
      <c r="AK90" s="45">
        <v>0</v>
      </c>
      <c r="AL90" s="45">
        <v>869.7</v>
      </c>
      <c r="AM90" s="45">
        <v>990</v>
      </c>
      <c r="AN90" s="45">
        <v>1000</v>
      </c>
      <c r="AO90" s="45">
        <v>1040</v>
      </c>
    </row>
    <row r="91" spans="1:43" ht="12.75" hidden="1" customHeight="1">
      <c r="A91" s="41"/>
      <c r="B91" s="42"/>
      <c r="C91" s="23"/>
      <c r="D91" s="43"/>
      <c r="E91" s="43"/>
      <c r="F91" s="43"/>
      <c r="G91" s="43"/>
      <c r="H91" s="43"/>
      <c r="I91" s="43"/>
      <c r="J91" s="43"/>
      <c r="K91" s="43"/>
      <c r="L91" s="43"/>
      <c r="M91" s="43" t="s">
        <v>252</v>
      </c>
      <c r="N91" s="43" t="s">
        <v>92</v>
      </c>
      <c r="O91" s="43" t="s">
        <v>253</v>
      </c>
      <c r="P91" s="43" t="s">
        <v>254</v>
      </c>
      <c r="Q91" s="43"/>
      <c r="R91" s="43"/>
      <c r="S91" s="43"/>
      <c r="T91" s="43"/>
      <c r="U91" s="43"/>
      <c r="V91" s="43"/>
      <c r="W91" s="43"/>
      <c r="X91" s="43"/>
      <c r="Y91" s="43"/>
      <c r="Z91" s="43"/>
      <c r="AA91" s="43"/>
      <c r="AB91" s="43"/>
      <c r="AC91" s="44"/>
      <c r="AD91" s="43" t="s">
        <v>250</v>
      </c>
      <c r="AE91" s="43" t="s">
        <v>251</v>
      </c>
      <c r="AF91" s="45">
        <v>1327.8</v>
      </c>
      <c r="AG91" s="45">
        <v>1210.3</v>
      </c>
      <c r="AH91" s="45">
        <v>3809.2</v>
      </c>
      <c r="AI91" s="45">
        <v>651.6</v>
      </c>
      <c r="AJ91" s="45">
        <v>2797.6</v>
      </c>
      <c r="AK91" s="45">
        <v>0</v>
      </c>
      <c r="AL91" s="45">
        <v>360</v>
      </c>
      <c r="AM91" s="45">
        <v>360</v>
      </c>
      <c r="AN91" s="45">
        <v>360</v>
      </c>
      <c r="AO91" s="45">
        <v>370</v>
      </c>
    </row>
    <row r="92" spans="1:43" ht="48" customHeight="1">
      <c r="A92" s="30" t="s">
        <v>255</v>
      </c>
      <c r="B92" s="31" t="s">
        <v>256</v>
      </c>
      <c r="C92" s="32" t="s">
        <v>66</v>
      </c>
      <c r="D92" s="33" t="s">
        <v>249</v>
      </c>
      <c r="E92" s="33" t="s">
        <v>68</v>
      </c>
      <c r="F92" s="33"/>
      <c r="G92" s="33"/>
      <c r="H92" s="33"/>
      <c r="I92" s="33"/>
      <c r="J92" s="33"/>
      <c r="K92" s="33"/>
      <c r="L92" s="33"/>
      <c r="M92" s="33"/>
      <c r="N92" s="33"/>
      <c r="O92" s="33"/>
      <c r="P92" s="33"/>
      <c r="Q92" s="33"/>
      <c r="R92" s="33"/>
      <c r="S92" s="33"/>
      <c r="T92" s="33"/>
      <c r="U92" s="33"/>
      <c r="V92" s="33"/>
      <c r="W92" s="33"/>
      <c r="X92" s="33"/>
      <c r="Y92" s="33"/>
      <c r="Z92" s="33"/>
      <c r="AA92" s="33"/>
      <c r="AB92" s="33"/>
      <c r="AC92" s="33" t="s">
        <v>241</v>
      </c>
      <c r="AD92" s="33" t="s">
        <v>99</v>
      </c>
      <c r="AE92" s="33" t="s">
        <v>156</v>
      </c>
      <c r="AF92" s="34">
        <v>673</v>
      </c>
      <c r="AG92" s="34">
        <v>673</v>
      </c>
      <c r="AH92" s="34">
        <v>673</v>
      </c>
      <c r="AI92" s="34">
        <v>0</v>
      </c>
      <c r="AJ92" s="34">
        <v>673</v>
      </c>
      <c r="AK92" s="34">
        <v>0</v>
      </c>
      <c r="AL92" s="34">
        <v>0</v>
      </c>
      <c r="AM92" s="34">
        <v>605.70000000000005</v>
      </c>
      <c r="AN92" s="34">
        <v>605.70000000000005</v>
      </c>
      <c r="AO92" s="34">
        <v>629.29999999999995</v>
      </c>
    </row>
    <row r="93" spans="1:43" ht="114.75">
      <c r="A93" s="35" t="s">
        <v>257</v>
      </c>
      <c r="B93" s="36" t="s">
        <v>258</v>
      </c>
      <c r="C93" s="37" t="s">
        <v>59</v>
      </c>
      <c r="D93" s="37" t="s">
        <v>59</v>
      </c>
      <c r="E93" s="37" t="s">
        <v>59</v>
      </c>
      <c r="F93" s="37" t="s">
        <v>59</v>
      </c>
      <c r="G93" s="37" t="s">
        <v>59</v>
      </c>
      <c r="H93" s="37" t="s">
        <v>59</v>
      </c>
      <c r="I93" s="37" t="s">
        <v>59</v>
      </c>
      <c r="J93" s="37" t="s">
        <v>59</v>
      </c>
      <c r="K93" s="37" t="s">
        <v>59</v>
      </c>
      <c r="L93" s="37" t="s">
        <v>59</v>
      </c>
      <c r="M93" s="37" t="s">
        <v>59</v>
      </c>
      <c r="N93" s="37" t="s">
        <v>59</v>
      </c>
      <c r="O93" s="37" t="s">
        <v>59</v>
      </c>
      <c r="P93" s="37" t="s">
        <v>59</v>
      </c>
      <c r="Q93" s="37" t="s">
        <v>59</v>
      </c>
      <c r="R93" s="37" t="s">
        <v>59</v>
      </c>
      <c r="S93" s="37" t="s">
        <v>59</v>
      </c>
      <c r="T93" s="37" t="s">
        <v>59</v>
      </c>
      <c r="U93" s="37" t="s">
        <v>59</v>
      </c>
      <c r="V93" s="37" t="s">
        <v>59</v>
      </c>
      <c r="W93" s="37" t="s">
        <v>59</v>
      </c>
      <c r="X93" s="37" t="s">
        <v>59</v>
      </c>
      <c r="Y93" s="37" t="s">
        <v>59</v>
      </c>
      <c r="Z93" s="37" t="s">
        <v>59</v>
      </c>
      <c r="AA93" s="37" t="s">
        <v>59</v>
      </c>
      <c r="AB93" s="37" t="s">
        <v>59</v>
      </c>
      <c r="AC93" s="37" t="s">
        <v>59</v>
      </c>
      <c r="AD93" s="37" t="s">
        <v>59</v>
      </c>
      <c r="AE93" s="37" t="s">
        <v>59</v>
      </c>
      <c r="AF93" s="38">
        <v>69632.600000000006</v>
      </c>
      <c r="AG93" s="38">
        <v>69116.2</v>
      </c>
      <c r="AH93" s="39">
        <f>AH94+AH97</f>
        <v>57547.5</v>
      </c>
      <c r="AI93" s="39">
        <f t="shared" ref="AI93:AO93" si="8">AI94+AI97</f>
        <v>2003.4</v>
      </c>
      <c r="AJ93" s="39">
        <f t="shared" si="8"/>
        <v>58126.9</v>
      </c>
      <c r="AK93" s="39">
        <f t="shared" si="8"/>
        <v>0</v>
      </c>
      <c r="AL93" s="39">
        <f t="shared" si="8"/>
        <v>0</v>
      </c>
      <c r="AM93" s="39">
        <f t="shared" si="8"/>
        <v>70133.899999999994</v>
      </c>
      <c r="AN93" s="39">
        <f t="shared" si="8"/>
        <v>72237</v>
      </c>
      <c r="AO93" s="39">
        <f t="shared" si="8"/>
        <v>75068.899999999994</v>
      </c>
    </row>
    <row r="94" spans="1:43" ht="25.5">
      <c r="A94" s="35" t="s">
        <v>259</v>
      </c>
      <c r="B94" s="36" t="s">
        <v>260</v>
      </c>
      <c r="C94" s="37" t="s">
        <v>59</v>
      </c>
      <c r="D94" s="37" t="s">
        <v>59</v>
      </c>
      <c r="E94" s="37" t="s">
        <v>59</v>
      </c>
      <c r="F94" s="37" t="s">
        <v>59</v>
      </c>
      <c r="G94" s="37" t="s">
        <v>59</v>
      </c>
      <c r="H94" s="37" t="s">
        <v>59</v>
      </c>
      <c r="I94" s="37" t="s">
        <v>59</v>
      </c>
      <c r="J94" s="37" t="s">
        <v>59</v>
      </c>
      <c r="K94" s="37" t="s">
        <v>59</v>
      </c>
      <c r="L94" s="37" t="s">
        <v>59</v>
      </c>
      <c r="M94" s="37" t="s">
        <v>59</v>
      </c>
      <c r="N94" s="37" t="s">
        <v>59</v>
      </c>
      <c r="O94" s="37" t="s">
        <v>59</v>
      </c>
      <c r="P94" s="37" t="s">
        <v>59</v>
      </c>
      <c r="Q94" s="37" t="s">
        <v>59</v>
      </c>
      <c r="R94" s="37" t="s">
        <v>59</v>
      </c>
      <c r="S94" s="37" t="s">
        <v>59</v>
      </c>
      <c r="T94" s="37" t="s">
        <v>59</v>
      </c>
      <c r="U94" s="37" t="s">
        <v>59</v>
      </c>
      <c r="V94" s="37" t="s">
        <v>59</v>
      </c>
      <c r="W94" s="37" t="s">
        <v>59</v>
      </c>
      <c r="X94" s="37" t="s">
        <v>59</v>
      </c>
      <c r="Y94" s="37" t="s">
        <v>59</v>
      </c>
      <c r="Z94" s="37" t="s">
        <v>59</v>
      </c>
      <c r="AA94" s="37" t="s">
        <v>59</v>
      </c>
      <c r="AB94" s="37" t="s">
        <v>59</v>
      </c>
      <c r="AC94" s="37" t="s">
        <v>59</v>
      </c>
      <c r="AD94" s="37" t="s">
        <v>59</v>
      </c>
      <c r="AE94" s="37" t="s">
        <v>59</v>
      </c>
      <c r="AF94" s="38">
        <v>6.7</v>
      </c>
      <c r="AG94" s="38">
        <v>0</v>
      </c>
      <c r="AH94" s="39">
        <f>AH95+AH96</f>
        <v>419</v>
      </c>
      <c r="AI94" s="39">
        <f t="shared" ref="AI94:AO94" si="9">AI95+AI96</f>
        <v>419</v>
      </c>
      <c r="AJ94" s="39">
        <f t="shared" si="9"/>
        <v>0</v>
      </c>
      <c r="AK94" s="39">
        <f t="shared" si="9"/>
        <v>0</v>
      </c>
      <c r="AL94" s="39">
        <f t="shared" si="9"/>
        <v>0</v>
      </c>
      <c r="AM94" s="39">
        <f t="shared" si="9"/>
        <v>116.2</v>
      </c>
      <c r="AN94" s="39">
        <f t="shared" si="9"/>
        <v>2.8</v>
      </c>
      <c r="AO94" s="39">
        <f t="shared" si="9"/>
        <v>2.9</v>
      </c>
    </row>
    <row r="95" spans="1:43" ht="34.5" customHeight="1">
      <c r="A95" s="30" t="s">
        <v>261</v>
      </c>
      <c r="B95" s="31" t="s">
        <v>262</v>
      </c>
      <c r="C95" s="32" t="s">
        <v>263</v>
      </c>
      <c r="D95" s="33" t="s">
        <v>92</v>
      </c>
      <c r="E95" s="33" t="s">
        <v>264</v>
      </c>
      <c r="F95" s="33"/>
      <c r="G95" s="33"/>
      <c r="H95" s="33"/>
      <c r="I95" s="33"/>
      <c r="J95" s="33"/>
      <c r="K95" s="33"/>
      <c r="L95" s="33"/>
      <c r="M95" s="33"/>
      <c r="N95" s="33"/>
      <c r="O95" s="33"/>
      <c r="P95" s="33"/>
      <c r="Q95" s="33"/>
      <c r="R95" s="33"/>
      <c r="S95" s="33"/>
      <c r="T95" s="33"/>
      <c r="U95" s="33"/>
      <c r="V95" s="33"/>
      <c r="W95" s="33"/>
      <c r="X95" s="33"/>
      <c r="Y95" s="33"/>
      <c r="Z95" s="33"/>
      <c r="AA95" s="33"/>
      <c r="AB95" s="33"/>
      <c r="AC95" s="33"/>
      <c r="AD95" s="33" t="s">
        <v>99</v>
      </c>
      <c r="AE95" s="33" t="s">
        <v>118</v>
      </c>
      <c r="AF95" s="34">
        <v>6.7</v>
      </c>
      <c r="AG95" s="34">
        <v>0</v>
      </c>
      <c r="AH95" s="34">
        <v>6.8</v>
      </c>
      <c r="AI95" s="34">
        <v>6.8</v>
      </c>
      <c r="AJ95" s="34">
        <v>0</v>
      </c>
      <c r="AK95" s="34">
        <v>0</v>
      </c>
      <c r="AL95" s="34">
        <v>0</v>
      </c>
      <c r="AM95" s="34">
        <v>116.2</v>
      </c>
      <c r="AN95" s="34">
        <v>2.8</v>
      </c>
      <c r="AO95" s="34">
        <v>2.9</v>
      </c>
    </row>
    <row r="96" spans="1:43" ht="45" customHeight="1">
      <c r="A96" s="30" t="s">
        <v>265</v>
      </c>
      <c r="B96" s="31" t="s">
        <v>266</v>
      </c>
      <c r="C96" s="32" t="s">
        <v>267</v>
      </c>
      <c r="D96" s="33" t="s">
        <v>92</v>
      </c>
      <c r="E96" s="33" t="s">
        <v>268</v>
      </c>
      <c r="F96" s="33"/>
      <c r="G96" s="33"/>
      <c r="H96" s="33"/>
      <c r="I96" s="33"/>
      <c r="J96" s="33"/>
      <c r="K96" s="33"/>
      <c r="L96" s="33"/>
      <c r="M96" s="33"/>
      <c r="N96" s="33"/>
      <c r="O96" s="33"/>
      <c r="P96" s="33"/>
      <c r="Q96" s="33"/>
      <c r="R96" s="33"/>
      <c r="S96" s="33"/>
      <c r="T96" s="33"/>
      <c r="U96" s="33"/>
      <c r="V96" s="33"/>
      <c r="W96" s="33" t="s">
        <v>269</v>
      </c>
      <c r="X96" s="33" t="s">
        <v>270</v>
      </c>
      <c r="Y96" s="33" t="s">
        <v>271</v>
      </c>
      <c r="Z96" s="33"/>
      <c r="AA96" s="33"/>
      <c r="AB96" s="33"/>
      <c r="AC96" s="33"/>
      <c r="AD96" s="33" t="s">
        <v>99</v>
      </c>
      <c r="AE96" s="33" t="s">
        <v>156</v>
      </c>
      <c r="AF96" s="34">
        <v>0</v>
      </c>
      <c r="AG96" s="34">
        <v>0</v>
      </c>
      <c r="AH96" s="34">
        <v>412.2</v>
      </c>
      <c r="AI96" s="34">
        <v>412.2</v>
      </c>
      <c r="AJ96" s="34">
        <v>0</v>
      </c>
      <c r="AK96" s="34">
        <v>0</v>
      </c>
      <c r="AL96" s="34">
        <v>0</v>
      </c>
      <c r="AM96" s="34">
        <v>0</v>
      </c>
      <c r="AN96" s="34">
        <v>0</v>
      </c>
      <c r="AO96" s="34">
        <v>0</v>
      </c>
    </row>
    <row r="97" spans="1:43" ht="25.5">
      <c r="A97" s="35" t="s">
        <v>272</v>
      </c>
      <c r="B97" s="36" t="s">
        <v>273</v>
      </c>
      <c r="C97" s="37" t="s">
        <v>59</v>
      </c>
      <c r="D97" s="37" t="s">
        <v>59</v>
      </c>
      <c r="E97" s="37" t="s">
        <v>59</v>
      </c>
      <c r="F97" s="37" t="s">
        <v>59</v>
      </c>
      <c r="G97" s="37" t="s">
        <v>59</v>
      </c>
      <c r="H97" s="37" t="s">
        <v>59</v>
      </c>
      <c r="I97" s="37" t="s">
        <v>59</v>
      </c>
      <c r="J97" s="37" t="s">
        <v>59</v>
      </c>
      <c r="K97" s="37" t="s">
        <v>59</v>
      </c>
      <c r="L97" s="37" t="s">
        <v>59</v>
      </c>
      <c r="M97" s="37" t="s">
        <v>59</v>
      </c>
      <c r="N97" s="37" t="s">
        <v>59</v>
      </c>
      <c r="O97" s="37" t="s">
        <v>59</v>
      </c>
      <c r="P97" s="37" t="s">
        <v>59</v>
      </c>
      <c r="Q97" s="37" t="s">
        <v>59</v>
      </c>
      <c r="R97" s="37" t="s">
        <v>59</v>
      </c>
      <c r="S97" s="37" t="s">
        <v>59</v>
      </c>
      <c r="T97" s="37" t="s">
        <v>59</v>
      </c>
      <c r="U97" s="37" t="s">
        <v>59</v>
      </c>
      <c r="V97" s="37" t="s">
        <v>59</v>
      </c>
      <c r="W97" s="37" t="s">
        <v>59</v>
      </c>
      <c r="X97" s="37" t="s">
        <v>59</v>
      </c>
      <c r="Y97" s="37" t="s">
        <v>59</v>
      </c>
      <c r="Z97" s="37" t="s">
        <v>59</v>
      </c>
      <c r="AA97" s="37" t="s">
        <v>59</v>
      </c>
      <c r="AB97" s="37" t="s">
        <v>59</v>
      </c>
      <c r="AC97" s="37" t="s">
        <v>59</v>
      </c>
      <c r="AD97" s="37" t="s">
        <v>59</v>
      </c>
      <c r="AE97" s="37" t="s">
        <v>59</v>
      </c>
      <c r="AF97" s="38">
        <v>69625.899999999994</v>
      </c>
      <c r="AG97" s="38">
        <v>69116.2</v>
      </c>
      <c r="AH97" s="39">
        <f>AH98+AH100+AH102+AH103+AH104+AH105+AH106+AH107</f>
        <v>57128.5</v>
      </c>
      <c r="AI97" s="39">
        <f t="shared" ref="AI97:AO97" si="10">AI98+AI100+AI102+AI103+AI104+AI105+AI106+AI107</f>
        <v>1584.4</v>
      </c>
      <c r="AJ97" s="39">
        <f t="shared" si="10"/>
        <v>58126.9</v>
      </c>
      <c r="AK97" s="39">
        <f t="shared" si="10"/>
        <v>0</v>
      </c>
      <c r="AL97" s="39">
        <f t="shared" si="10"/>
        <v>0</v>
      </c>
      <c r="AM97" s="39">
        <f t="shared" si="10"/>
        <v>70017.7</v>
      </c>
      <c r="AN97" s="39">
        <f t="shared" si="10"/>
        <v>72234.2</v>
      </c>
      <c r="AO97" s="39">
        <f t="shared" si="10"/>
        <v>75066</v>
      </c>
    </row>
    <row r="98" spans="1:43" ht="146.25" customHeight="1">
      <c r="A98" s="30" t="s">
        <v>274</v>
      </c>
      <c r="B98" s="31" t="s">
        <v>275</v>
      </c>
      <c r="C98" s="32" t="s">
        <v>276</v>
      </c>
      <c r="D98" s="33" t="s">
        <v>277</v>
      </c>
      <c r="E98" s="33" t="s">
        <v>278</v>
      </c>
      <c r="F98" s="33"/>
      <c r="G98" s="33"/>
      <c r="H98" s="33"/>
      <c r="I98" s="33"/>
      <c r="J98" s="33"/>
      <c r="K98" s="33"/>
      <c r="L98" s="33"/>
      <c r="M98" s="33"/>
      <c r="N98" s="33"/>
      <c r="O98" s="33"/>
      <c r="P98" s="33"/>
      <c r="Q98" s="33"/>
      <c r="R98" s="33"/>
      <c r="S98" s="33"/>
      <c r="T98" s="33"/>
      <c r="U98" s="33"/>
      <c r="V98" s="33"/>
      <c r="W98" s="33" t="s">
        <v>269</v>
      </c>
      <c r="X98" s="33" t="s">
        <v>279</v>
      </c>
      <c r="Y98" s="33" t="s">
        <v>271</v>
      </c>
      <c r="Z98" s="33"/>
      <c r="AA98" s="33"/>
      <c r="AB98" s="33"/>
      <c r="AC98" s="33" t="s">
        <v>229</v>
      </c>
      <c r="AD98" s="33" t="s">
        <v>230</v>
      </c>
      <c r="AE98" s="33" t="s">
        <v>75</v>
      </c>
      <c r="AF98" s="34">
        <v>6300</v>
      </c>
      <c r="AG98" s="34">
        <v>6300</v>
      </c>
      <c r="AH98" s="34">
        <v>0</v>
      </c>
      <c r="AI98" s="34">
        <v>1584.4</v>
      </c>
      <c r="AJ98" s="34">
        <v>998.5</v>
      </c>
      <c r="AK98" s="34">
        <v>0</v>
      </c>
      <c r="AL98" s="34">
        <v>0</v>
      </c>
      <c r="AM98" s="34">
        <v>0</v>
      </c>
      <c r="AN98" s="34">
        <v>0</v>
      </c>
      <c r="AO98" s="34">
        <v>0</v>
      </c>
    </row>
    <row r="99" spans="1:43" ht="165.75" hidden="1">
      <c r="A99" s="41"/>
      <c r="B99" s="42"/>
      <c r="C99" s="23"/>
      <c r="D99" s="43"/>
      <c r="E99" s="43"/>
      <c r="F99" s="43"/>
      <c r="G99" s="43"/>
      <c r="H99" s="43"/>
      <c r="I99" s="43"/>
      <c r="J99" s="43"/>
      <c r="K99" s="43"/>
      <c r="L99" s="43"/>
      <c r="M99" s="43" t="s">
        <v>280</v>
      </c>
      <c r="N99" s="43" t="s">
        <v>92</v>
      </c>
      <c r="O99" s="43" t="s">
        <v>112</v>
      </c>
      <c r="P99" s="43" t="s">
        <v>110</v>
      </c>
      <c r="Q99" s="43"/>
      <c r="R99" s="43"/>
      <c r="S99" s="43"/>
      <c r="T99" s="43"/>
      <c r="U99" s="43"/>
      <c r="V99" s="43"/>
      <c r="W99" s="43"/>
      <c r="X99" s="43"/>
      <c r="Y99" s="43"/>
      <c r="Z99" s="43"/>
      <c r="AA99" s="43"/>
      <c r="AB99" s="43"/>
      <c r="AC99" s="44"/>
      <c r="AD99" s="43" t="s">
        <v>230</v>
      </c>
      <c r="AE99" s="43" t="s">
        <v>75</v>
      </c>
      <c r="AF99" s="45">
        <v>2424.6</v>
      </c>
      <c r="AG99" s="45">
        <v>2424.6</v>
      </c>
      <c r="AH99" s="45"/>
      <c r="AI99" s="45">
        <v>1584.4</v>
      </c>
      <c r="AJ99" s="45">
        <v>176</v>
      </c>
      <c r="AK99" s="45">
        <v>0</v>
      </c>
      <c r="AL99" s="45">
        <v>0</v>
      </c>
      <c r="AM99" s="45">
        <v>0</v>
      </c>
      <c r="AN99" s="45">
        <v>0</v>
      </c>
      <c r="AO99" s="45">
        <v>0</v>
      </c>
    </row>
    <row r="100" spans="1:43" ht="277.5" customHeight="1">
      <c r="A100" s="30" t="s">
        <v>281</v>
      </c>
      <c r="B100" s="31" t="s">
        <v>282</v>
      </c>
      <c r="C100" s="32" t="s">
        <v>276</v>
      </c>
      <c r="D100" s="33" t="s">
        <v>283</v>
      </c>
      <c r="E100" s="33" t="s">
        <v>278</v>
      </c>
      <c r="F100" s="33"/>
      <c r="G100" s="33"/>
      <c r="H100" s="33"/>
      <c r="I100" s="33"/>
      <c r="J100" s="33"/>
      <c r="K100" s="33"/>
      <c r="L100" s="33"/>
      <c r="M100" s="33"/>
      <c r="N100" s="33"/>
      <c r="O100" s="33"/>
      <c r="P100" s="33"/>
      <c r="Q100" s="33"/>
      <c r="R100" s="33"/>
      <c r="S100" s="33"/>
      <c r="T100" s="33"/>
      <c r="U100" s="33"/>
      <c r="V100" s="33"/>
      <c r="W100" s="33" t="s">
        <v>269</v>
      </c>
      <c r="X100" s="33" t="s">
        <v>284</v>
      </c>
      <c r="Y100" s="33" t="s">
        <v>271</v>
      </c>
      <c r="Z100" s="33"/>
      <c r="AA100" s="33"/>
      <c r="AB100" s="33"/>
      <c r="AC100" s="33" t="s">
        <v>229</v>
      </c>
      <c r="AD100" s="33" t="s">
        <v>230</v>
      </c>
      <c r="AE100" s="33" t="s">
        <v>75</v>
      </c>
      <c r="AF100" s="34">
        <v>57675.5</v>
      </c>
      <c r="AG100" s="34">
        <v>57675.5</v>
      </c>
      <c r="AH100" s="34">
        <f>10300+27950+1500+5990.9+555</f>
        <v>46295.9</v>
      </c>
      <c r="AI100" s="34">
        <v>0</v>
      </c>
      <c r="AJ100" s="34">
        <v>46295.8</v>
      </c>
      <c r="AK100" s="34">
        <v>0</v>
      </c>
      <c r="AL100" s="34">
        <v>0</v>
      </c>
      <c r="AM100" s="34">
        <f>52170.4+6934.2</f>
        <v>59104.6</v>
      </c>
      <c r="AN100" s="34">
        <v>61050.5</v>
      </c>
      <c r="AO100" s="34">
        <v>63446.2</v>
      </c>
    </row>
    <row r="101" spans="1:43" ht="63.75" hidden="1">
      <c r="A101" s="41"/>
      <c r="B101" s="42"/>
      <c r="C101" s="23" t="s">
        <v>100</v>
      </c>
      <c r="D101" s="43" t="s">
        <v>285</v>
      </c>
      <c r="E101" s="43" t="s">
        <v>102</v>
      </c>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4"/>
      <c r="AD101" s="43"/>
      <c r="AE101" s="43"/>
      <c r="AF101" s="45">
        <v>0</v>
      </c>
      <c r="AG101" s="45">
        <v>0</v>
      </c>
      <c r="AH101" s="45">
        <v>0</v>
      </c>
      <c r="AI101" s="45">
        <v>0</v>
      </c>
      <c r="AJ101" s="45">
        <v>0</v>
      </c>
      <c r="AK101" s="45">
        <v>0</v>
      </c>
      <c r="AL101" s="45">
        <v>0</v>
      </c>
      <c r="AM101" s="45">
        <v>0</v>
      </c>
      <c r="AN101" s="45">
        <v>0</v>
      </c>
      <c r="AO101" s="45">
        <v>0</v>
      </c>
    </row>
    <row r="102" spans="1:43" ht="125.25" customHeight="1">
      <c r="A102" s="30" t="s">
        <v>286</v>
      </c>
      <c r="B102" s="31" t="s">
        <v>287</v>
      </c>
      <c r="C102" s="32" t="s">
        <v>66</v>
      </c>
      <c r="D102" s="33" t="s">
        <v>288</v>
      </c>
      <c r="E102" s="33" t="s">
        <v>68</v>
      </c>
      <c r="F102" s="33"/>
      <c r="G102" s="33"/>
      <c r="H102" s="33"/>
      <c r="I102" s="33"/>
      <c r="J102" s="33"/>
      <c r="K102" s="33"/>
      <c r="L102" s="33"/>
      <c r="M102" s="33"/>
      <c r="N102" s="33"/>
      <c r="O102" s="33"/>
      <c r="P102" s="33"/>
      <c r="Q102" s="33"/>
      <c r="R102" s="33"/>
      <c r="S102" s="33"/>
      <c r="T102" s="33"/>
      <c r="U102" s="33"/>
      <c r="V102" s="33"/>
      <c r="W102" s="33" t="s">
        <v>269</v>
      </c>
      <c r="X102" s="33" t="s">
        <v>289</v>
      </c>
      <c r="Y102" s="33" t="s">
        <v>271</v>
      </c>
      <c r="Z102" s="33"/>
      <c r="AA102" s="33"/>
      <c r="AB102" s="33"/>
      <c r="AC102" s="33" t="s">
        <v>290</v>
      </c>
      <c r="AD102" s="33" t="s">
        <v>99</v>
      </c>
      <c r="AE102" s="33" t="s">
        <v>75</v>
      </c>
      <c r="AF102" s="34">
        <v>1541.9</v>
      </c>
      <c r="AG102" s="34">
        <v>1129.5</v>
      </c>
      <c r="AH102" s="34">
        <v>1939.7</v>
      </c>
      <c r="AI102" s="34">
        <v>0</v>
      </c>
      <c r="AJ102" s="34">
        <v>1939.7</v>
      </c>
      <c r="AK102" s="34">
        <v>0</v>
      </c>
      <c r="AL102" s="34">
        <v>0</v>
      </c>
      <c r="AM102" s="34">
        <v>1951.9</v>
      </c>
      <c r="AN102" s="34">
        <v>2022.4</v>
      </c>
      <c r="AO102" s="34">
        <v>2101.3000000000002</v>
      </c>
    </row>
    <row r="103" spans="1:43" ht="27.75" customHeight="1">
      <c r="A103" s="30" t="s">
        <v>291</v>
      </c>
      <c r="B103" s="31" t="s">
        <v>292</v>
      </c>
      <c r="C103" s="32" t="s">
        <v>293</v>
      </c>
      <c r="D103" s="33" t="s">
        <v>92</v>
      </c>
      <c r="E103" s="33" t="s">
        <v>294</v>
      </c>
      <c r="F103" s="33"/>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t="s">
        <v>229</v>
      </c>
      <c r="AD103" s="33" t="s">
        <v>230</v>
      </c>
      <c r="AE103" s="33" t="s">
        <v>117</v>
      </c>
      <c r="AF103" s="34">
        <v>3696.8</v>
      </c>
      <c r="AG103" s="34">
        <v>3601.2</v>
      </c>
      <c r="AH103" s="34">
        <v>4961.3999999999996</v>
      </c>
      <c r="AI103" s="34">
        <v>0</v>
      </c>
      <c r="AJ103" s="34">
        <v>4961.3999999999996</v>
      </c>
      <c r="AK103" s="34">
        <v>0</v>
      </c>
      <c r="AL103" s="34">
        <v>0</v>
      </c>
      <c r="AM103" s="34">
        <v>5025.5</v>
      </c>
      <c r="AN103" s="34">
        <v>5208.8999999999996</v>
      </c>
      <c r="AO103" s="34">
        <v>5412</v>
      </c>
    </row>
    <row r="104" spans="1:43" ht="191.25">
      <c r="A104" s="30" t="s">
        <v>295</v>
      </c>
      <c r="B104" s="31" t="s">
        <v>296</v>
      </c>
      <c r="C104" s="32" t="s">
        <v>276</v>
      </c>
      <c r="D104" s="33" t="s">
        <v>297</v>
      </c>
      <c r="E104" s="33" t="s">
        <v>278</v>
      </c>
      <c r="F104" s="33"/>
      <c r="G104" s="33"/>
      <c r="H104" s="33"/>
      <c r="I104" s="33"/>
      <c r="J104" s="33"/>
      <c r="K104" s="33"/>
      <c r="L104" s="33"/>
      <c r="M104" s="33"/>
      <c r="N104" s="33"/>
      <c r="O104" s="33"/>
      <c r="P104" s="33"/>
      <c r="Q104" s="33"/>
      <c r="R104" s="33"/>
      <c r="S104" s="33"/>
      <c r="T104" s="33"/>
      <c r="U104" s="33"/>
      <c r="V104" s="33"/>
      <c r="W104" s="33" t="s">
        <v>269</v>
      </c>
      <c r="X104" s="33" t="s">
        <v>298</v>
      </c>
      <c r="Y104" s="33" t="s">
        <v>271</v>
      </c>
      <c r="Z104" s="33"/>
      <c r="AA104" s="33"/>
      <c r="AB104" s="33"/>
      <c r="AC104" s="33" t="s">
        <v>97</v>
      </c>
      <c r="AD104" s="33" t="s">
        <v>98</v>
      </c>
      <c r="AE104" s="33" t="s">
        <v>98</v>
      </c>
      <c r="AF104" s="34">
        <v>0</v>
      </c>
      <c r="AG104" s="34">
        <v>0</v>
      </c>
      <c r="AH104" s="34">
        <v>3407.9</v>
      </c>
      <c r="AI104" s="34">
        <v>0</v>
      </c>
      <c r="AJ104" s="34">
        <v>3407.9</v>
      </c>
      <c r="AK104" s="34">
        <v>0</v>
      </c>
      <c r="AL104" s="34">
        <v>0</v>
      </c>
      <c r="AM104" s="34">
        <v>3407.9</v>
      </c>
      <c r="AN104" s="34">
        <v>3407.9</v>
      </c>
      <c r="AO104" s="34">
        <v>3540.8</v>
      </c>
    </row>
    <row r="105" spans="1:43" ht="92.25" customHeight="1">
      <c r="A105" s="30" t="s">
        <v>299</v>
      </c>
      <c r="B105" s="31" t="s">
        <v>300</v>
      </c>
      <c r="C105" s="32" t="s">
        <v>66</v>
      </c>
      <c r="D105" s="33" t="s">
        <v>288</v>
      </c>
      <c r="E105" s="33" t="s">
        <v>68</v>
      </c>
      <c r="F105" s="33"/>
      <c r="G105" s="33"/>
      <c r="H105" s="33"/>
      <c r="I105" s="33"/>
      <c r="J105" s="33"/>
      <c r="K105" s="33"/>
      <c r="L105" s="33"/>
      <c r="M105" s="33"/>
      <c r="N105" s="33"/>
      <c r="O105" s="33"/>
      <c r="P105" s="33"/>
      <c r="Q105" s="33"/>
      <c r="R105" s="33"/>
      <c r="S105" s="33"/>
      <c r="T105" s="33"/>
      <c r="U105" s="33"/>
      <c r="V105" s="33"/>
      <c r="W105" s="33" t="s">
        <v>269</v>
      </c>
      <c r="X105" s="33" t="s">
        <v>301</v>
      </c>
      <c r="Y105" s="33" t="s">
        <v>271</v>
      </c>
      <c r="Z105" s="33"/>
      <c r="AA105" s="33"/>
      <c r="AB105" s="33"/>
      <c r="AC105" s="33" t="s">
        <v>290</v>
      </c>
      <c r="AD105" s="33" t="s">
        <v>99</v>
      </c>
      <c r="AE105" s="33" t="s">
        <v>75</v>
      </c>
      <c r="AF105" s="34">
        <v>366.7</v>
      </c>
      <c r="AG105" s="34">
        <v>365</v>
      </c>
      <c r="AH105" s="34">
        <v>460.6</v>
      </c>
      <c r="AI105" s="34">
        <v>0</v>
      </c>
      <c r="AJ105" s="34">
        <v>460.6</v>
      </c>
      <c r="AK105" s="34">
        <v>0</v>
      </c>
      <c r="AL105" s="34">
        <v>0</v>
      </c>
      <c r="AM105" s="34">
        <v>464.8</v>
      </c>
      <c r="AN105" s="34">
        <v>481.5</v>
      </c>
      <c r="AO105" s="34">
        <v>500.3</v>
      </c>
    </row>
    <row r="106" spans="1:43" ht="165.75">
      <c r="A106" s="30" t="s">
        <v>302</v>
      </c>
      <c r="B106" s="31" t="s">
        <v>303</v>
      </c>
      <c r="C106" s="32" t="s">
        <v>304</v>
      </c>
      <c r="D106" s="33" t="s">
        <v>305</v>
      </c>
      <c r="E106" s="33" t="s">
        <v>306</v>
      </c>
      <c r="F106" s="33"/>
      <c r="G106" s="33"/>
      <c r="H106" s="33"/>
      <c r="I106" s="33"/>
      <c r="J106" s="33"/>
      <c r="K106" s="33"/>
      <c r="L106" s="33"/>
      <c r="M106" s="33"/>
      <c r="N106" s="33"/>
      <c r="O106" s="33"/>
      <c r="P106" s="33"/>
      <c r="Q106" s="33"/>
      <c r="R106" s="33"/>
      <c r="S106" s="33"/>
      <c r="T106" s="33"/>
      <c r="U106" s="33"/>
      <c r="V106" s="33"/>
      <c r="W106" s="33" t="s">
        <v>269</v>
      </c>
      <c r="X106" s="33" t="s">
        <v>307</v>
      </c>
      <c r="Y106" s="33" t="s">
        <v>271</v>
      </c>
      <c r="Z106" s="33"/>
      <c r="AA106" s="33"/>
      <c r="AB106" s="33"/>
      <c r="AC106" s="33" t="s">
        <v>290</v>
      </c>
      <c r="AD106" s="33" t="s">
        <v>99</v>
      </c>
      <c r="AE106" s="33" t="s">
        <v>75</v>
      </c>
      <c r="AF106" s="34">
        <v>25</v>
      </c>
      <c r="AG106" s="34">
        <v>25</v>
      </c>
      <c r="AH106" s="34">
        <v>35</v>
      </c>
      <c r="AI106" s="34">
        <v>0</v>
      </c>
      <c r="AJ106" s="34">
        <v>35</v>
      </c>
      <c r="AK106" s="34">
        <v>0</v>
      </c>
      <c r="AL106" s="34">
        <v>0</v>
      </c>
      <c r="AM106" s="34">
        <v>35</v>
      </c>
      <c r="AN106" s="34">
        <v>35</v>
      </c>
      <c r="AO106" s="34">
        <v>36.4</v>
      </c>
    </row>
    <row r="107" spans="1:43" ht="114.75">
      <c r="A107" s="30" t="s">
        <v>308</v>
      </c>
      <c r="B107" s="31" t="s">
        <v>309</v>
      </c>
      <c r="C107" s="32" t="s">
        <v>310</v>
      </c>
      <c r="D107" s="33" t="s">
        <v>92</v>
      </c>
      <c r="E107" s="33" t="s">
        <v>311</v>
      </c>
      <c r="F107" s="33"/>
      <c r="G107" s="33"/>
      <c r="H107" s="33"/>
      <c r="I107" s="33"/>
      <c r="J107" s="33"/>
      <c r="K107" s="33"/>
      <c r="L107" s="33"/>
      <c r="M107" s="33"/>
      <c r="N107" s="33"/>
      <c r="O107" s="33"/>
      <c r="P107" s="33"/>
      <c r="Q107" s="33"/>
      <c r="R107" s="33"/>
      <c r="S107" s="33"/>
      <c r="T107" s="33"/>
      <c r="U107" s="33"/>
      <c r="V107" s="33"/>
      <c r="W107" s="33"/>
      <c r="X107" s="33"/>
      <c r="Y107" s="33"/>
      <c r="Z107" s="33"/>
      <c r="AA107" s="33"/>
      <c r="AB107" s="33"/>
      <c r="AC107" s="33" t="s">
        <v>222</v>
      </c>
      <c r="AD107" s="33" t="s">
        <v>99</v>
      </c>
      <c r="AE107" s="33" t="s">
        <v>75</v>
      </c>
      <c r="AF107" s="34">
        <v>20</v>
      </c>
      <c r="AG107" s="34">
        <v>20</v>
      </c>
      <c r="AH107" s="34">
        <v>28</v>
      </c>
      <c r="AI107" s="34">
        <v>0</v>
      </c>
      <c r="AJ107" s="34">
        <v>28</v>
      </c>
      <c r="AK107" s="34">
        <v>0</v>
      </c>
      <c r="AL107" s="34">
        <v>0</v>
      </c>
      <c r="AM107" s="34">
        <v>28</v>
      </c>
      <c r="AN107" s="34">
        <v>28</v>
      </c>
      <c r="AO107" s="34">
        <v>29</v>
      </c>
    </row>
    <row r="108" spans="1:43" ht="51">
      <c r="A108" s="35" t="s">
        <v>312</v>
      </c>
      <c r="B108" s="36" t="s">
        <v>313</v>
      </c>
      <c r="C108" s="37" t="s">
        <v>59</v>
      </c>
      <c r="D108" s="37" t="s">
        <v>59</v>
      </c>
      <c r="E108" s="37" t="s">
        <v>59</v>
      </c>
      <c r="F108" s="37" t="s">
        <v>59</v>
      </c>
      <c r="G108" s="37" t="s">
        <v>59</v>
      </c>
      <c r="H108" s="37" t="s">
        <v>59</v>
      </c>
      <c r="I108" s="37" t="s">
        <v>59</v>
      </c>
      <c r="J108" s="37" t="s">
        <v>59</v>
      </c>
      <c r="K108" s="37" t="s">
        <v>59</v>
      </c>
      <c r="L108" s="37" t="s">
        <v>59</v>
      </c>
      <c r="M108" s="37" t="s">
        <v>59</v>
      </c>
      <c r="N108" s="37" t="s">
        <v>59</v>
      </c>
      <c r="O108" s="37" t="s">
        <v>59</v>
      </c>
      <c r="P108" s="37" t="s">
        <v>59</v>
      </c>
      <c r="Q108" s="37" t="s">
        <v>59</v>
      </c>
      <c r="R108" s="37" t="s">
        <v>59</v>
      </c>
      <c r="S108" s="37" t="s">
        <v>59</v>
      </c>
      <c r="T108" s="37" t="s">
        <v>59</v>
      </c>
      <c r="U108" s="37" t="s">
        <v>59</v>
      </c>
      <c r="V108" s="37" t="s">
        <v>59</v>
      </c>
      <c r="W108" s="37" t="s">
        <v>59</v>
      </c>
      <c r="X108" s="37" t="s">
        <v>59</v>
      </c>
      <c r="Y108" s="37" t="s">
        <v>59</v>
      </c>
      <c r="Z108" s="37" t="s">
        <v>59</v>
      </c>
      <c r="AA108" s="37" t="s">
        <v>59</v>
      </c>
      <c r="AB108" s="37" t="s">
        <v>59</v>
      </c>
      <c r="AC108" s="37" t="s">
        <v>59</v>
      </c>
      <c r="AD108" s="37" t="s">
        <v>59</v>
      </c>
      <c r="AE108" s="37" t="s">
        <v>59</v>
      </c>
      <c r="AF108" s="38">
        <v>517415.4</v>
      </c>
      <c r="AG108" s="38">
        <v>516834.7</v>
      </c>
      <c r="AH108" s="39">
        <f>AH109+AH111</f>
        <v>532579.4</v>
      </c>
      <c r="AI108" s="38">
        <v>30041.9</v>
      </c>
      <c r="AJ108" s="38">
        <v>506298.1</v>
      </c>
      <c r="AK108" s="38">
        <v>0</v>
      </c>
      <c r="AL108" s="38">
        <v>0</v>
      </c>
      <c r="AM108" s="38">
        <v>529721.59999999998</v>
      </c>
      <c r="AN108" s="38">
        <v>549128.30000000005</v>
      </c>
      <c r="AO108" s="38">
        <v>570591.30000000005</v>
      </c>
      <c r="AQ108" s="4">
        <v>536340</v>
      </c>
    </row>
    <row r="109" spans="1:43" ht="242.25">
      <c r="A109" s="30" t="s">
        <v>314</v>
      </c>
      <c r="B109" s="31" t="s">
        <v>315</v>
      </c>
      <c r="C109" s="32" t="s">
        <v>276</v>
      </c>
      <c r="D109" s="33" t="s">
        <v>316</v>
      </c>
      <c r="E109" s="33" t="s">
        <v>278</v>
      </c>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t="s">
        <v>97</v>
      </c>
      <c r="AD109" s="33" t="s">
        <v>98</v>
      </c>
      <c r="AE109" s="33" t="s">
        <v>105</v>
      </c>
      <c r="AF109" s="34">
        <v>397270.4</v>
      </c>
      <c r="AG109" s="34">
        <v>396689.7</v>
      </c>
      <c r="AH109" s="34">
        <f>381537.5+30041.9</f>
        <v>411579.4</v>
      </c>
      <c r="AI109" s="34">
        <v>30041.9</v>
      </c>
      <c r="AJ109" s="34">
        <v>379732.6</v>
      </c>
      <c r="AK109" s="34">
        <v>0</v>
      </c>
      <c r="AL109" s="34">
        <v>0</v>
      </c>
      <c r="AM109" s="34">
        <v>407721.6</v>
      </c>
      <c r="AN109" s="34">
        <v>422128.3</v>
      </c>
      <c r="AO109" s="34">
        <v>438591.3</v>
      </c>
    </row>
    <row r="110" spans="1:43" ht="153">
      <c r="A110" s="41"/>
      <c r="B110" s="42"/>
      <c r="C110" s="23"/>
      <c r="D110" s="43"/>
      <c r="E110" s="43"/>
      <c r="F110" s="43"/>
      <c r="G110" s="43"/>
      <c r="H110" s="43"/>
      <c r="I110" s="43"/>
      <c r="J110" s="43"/>
      <c r="K110" s="43"/>
      <c r="L110" s="43"/>
      <c r="M110" s="43" t="s">
        <v>103</v>
      </c>
      <c r="N110" s="43" t="s">
        <v>92</v>
      </c>
      <c r="O110" s="43" t="s">
        <v>104</v>
      </c>
      <c r="P110" s="43" t="s">
        <v>105</v>
      </c>
      <c r="Q110" s="43"/>
      <c r="R110" s="43"/>
      <c r="S110" s="43"/>
      <c r="T110" s="43"/>
      <c r="U110" s="43"/>
      <c r="V110" s="43"/>
      <c r="W110" s="43"/>
      <c r="X110" s="43"/>
      <c r="Y110" s="43"/>
      <c r="Z110" s="43"/>
      <c r="AA110" s="43"/>
      <c r="AB110" s="43"/>
      <c r="AC110" s="44"/>
      <c r="AD110" s="43" t="s">
        <v>98</v>
      </c>
      <c r="AE110" s="43" t="s">
        <v>105</v>
      </c>
      <c r="AF110" s="45">
        <v>10492.4</v>
      </c>
      <c r="AG110" s="45">
        <v>9911.7000000000007</v>
      </c>
      <c r="AH110" s="45">
        <v>30041.9</v>
      </c>
      <c r="AI110" s="45">
        <v>30041.9</v>
      </c>
      <c r="AJ110" s="45">
        <v>0</v>
      </c>
      <c r="AK110" s="45">
        <v>0</v>
      </c>
      <c r="AL110" s="45">
        <v>0</v>
      </c>
      <c r="AM110" s="45">
        <v>30041.9</v>
      </c>
      <c r="AN110" s="45">
        <v>30041.9</v>
      </c>
      <c r="AO110" s="45">
        <v>31213.5</v>
      </c>
    </row>
    <row r="111" spans="1:43" ht="223.5" customHeight="1">
      <c r="A111" s="30" t="s">
        <v>317</v>
      </c>
      <c r="B111" s="31" t="s">
        <v>318</v>
      </c>
      <c r="C111" s="32" t="s">
        <v>276</v>
      </c>
      <c r="D111" s="33" t="s">
        <v>316</v>
      </c>
      <c r="E111" s="33" t="s">
        <v>278</v>
      </c>
      <c r="F111" s="33"/>
      <c r="G111" s="33"/>
      <c r="H111" s="33"/>
      <c r="I111" s="33"/>
      <c r="J111" s="33"/>
      <c r="K111" s="33"/>
      <c r="L111" s="33"/>
      <c r="M111" s="33"/>
      <c r="N111" s="33"/>
      <c r="O111" s="33"/>
      <c r="P111" s="33"/>
      <c r="Q111" s="33"/>
      <c r="R111" s="33"/>
      <c r="S111" s="33"/>
      <c r="T111" s="33"/>
      <c r="U111" s="33"/>
      <c r="V111" s="33"/>
      <c r="W111" s="33"/>
      <c r="X111" s="33"/>
      <c r="Y111" s="33"/>
      <c r="Z111" s="33"/>
      <c r="AA111" s="33"/>
      <c r="AB111" s="33"/>
      <c r="AC111" s="33" t="s">
        <v>97</v>
      </c>
      <c r="AD111" s="33" t="s">
        <v>98</v>
      </c>
      <c r="AE111" s="33" t="s">
        <v>99</v>
      </c>
      <c r="AF111" s="34">
        <v>120145</v>
      </c>
      <c r="AG111" s="34">
        <v>120145</v>
      </c>
      <c r="AH111" s="34">
        <v>121000</v>
      </c>
      <c r="AI111" s="34">
        <v>0</v>
      </c>
      <c r="AJ111" s="34">
        <v>126565.5</v>
      </c>
      <c r="AK111" s="34">
        <v>0</v>
      </c>
      <c r="AL111" s="34">
        <v>0</v>
      </c>
      <c r="AM111" s="34">
        <v>122000</v>
      </c>
      <c r="AN111" s="34">
        <v>127000</v>
      </c>
      <c r="AO111" s="34">
        <v>132000</v>
      </c>
    </row>
    <row r="112" spans="1:43" ht="76.5">
      <c r="A112" s="35" t="s">
        <v>319</v>
      </c>
      <c r="B112" s="36" t="s">
        <v>320</v>
      </c>
      <c r="C112" s="37" t="s">
        <v>59</v>
      </c>
      <c r="D112" s="37" t="s">
        <v>59</v>
      </c>
      <c r="E112" s="37" t="s">
        <v>59</v>
      </c>
      <c r="F112" s="37" t="s">
        <v>59</v>
      </c>
      <c r="G112" s="37" t="s">
        <v>59</v>
      </c>
      <c r="H112" s="37" t="s">
        <v>59</v>
      </c>
      <c r="I112" s="37" t="s">
        <v>59</v>
      </c>
      <c r="J112" s="37" t="s">
        <v>59</v>
      </c>
      <c r="K112" s="37" t="s">
        <v>59</v>
      </c>
      <c r="L112" s="37" t="s">
        <v>59</v>
      </c>
      <c r="M112" s="37" t="s">
        <v>59</v>
      </c>
      <c r="N112" s="37" t="s">
        <v>59</v>
      </c>
      <c r="O112" s="37" t="s">
        <v>59</v>
      </c>
      <c r="P112" s="37" t="s">
        <v>59</v>
      </c>
      <c r="Q112" s="37" t="s">
        <v>59</v>
      </c>
      <c r="R112" s="37" t="s">
        <v>59</v>
      </c>
      <c r="S112" s="37" t="s">
        <v>59</v>
      </c>
      <c r="T112" s="37" t="s">
        <v>59</v>
      </c>
      <c r="U112" s="37" t="s">
        <v>59</v>
      </c>
      <c r="V112" s="37" t="s">
        <v>59</v>
      </c>
      <c r="W112" s="37" t="s">
        <v>59</v>
      </c>
      <c r="X112" s="37" t="s">
        <v>59</v>
      </c>
      <c r="Y112" s="37" t="s">
        <v>59</v>
      </c>
      <c r="Z112" s="37" t="s">
        <v>59</v>
      </c>
      <c r="AA112" s="37" t="s">
        <v>59</v>
      </c>
      <c r="AB112" s="37" t="s">
        <v>59</v>
      </c>
      <c r="AC112" s="37" t="s">
        <v>59</v>
      </c>
      <c r="AD112" s="37" t="s">
        <v>59</v>
      </c>
      <c r="AE112" s="37" t="s">
        <v>59</v>
      </c>
      <c r="AF112" s="38">
        <v>126425.3</v>
      </c>
      <c r="AG112" s="38">
        <v>126467</v>
      </c>
      <c r="AH112" s="39">
        <f>AH113+AH114+AH116+AH119</f>
        <v>116718.5</v>
      </c>
      <c r="AI112" s="39">
        <f t="shared" ref="AI112:AO112" si="11">AI113+AI114+AI116+AI119</f>
        <v>15510.9</v>
      </c>
      <c r="AJ112" s="39">
        <f t="shared" si="11"/>
        <v>13927.4</v>
      </c>
      <c r="AK112" s="39">
        <f t="shared" si="11"/>
        <v>12703.4</v>
      </c>
      <c r="AL112" s="39">
        <f t="shared" si="11"/>
        <v>108067.4</v>
      </c>
      <c r="AM112" s="39">
        <f t="shared" si="11"/>
        <v>119784.3</v>
      </c>
      <c r="AN112" s="39">
        <f t="shared" si="11"/>
        <v>119150.7</v>
      </c>
      <c r="AO112" s="39">
        <f t="shared" si="11"/>
        <v>123302.59999999999</v>
      </c>
      <c r="AQ112" s="4">
        <v>112097.9</v>
      </c>
    </row>
    <row r="113" spans="1:41" ht="38.25">
      <c r="A113" s="35" t="s">
        <v>321</v>
      </c>
      <c r="B113" s="36" t="s">
        <v>322</v>
      </c>
      <c r="C113" s="37" t="s">
        <v>59</v>
      </c>
      <c r="D113" s="37" t="s">
        <v>59</v>
      </c>
      <c r="E113" s="37" t="s">
        <v>59</v>
      </c>
      <c r="F113" s="37" t="s">
        <v>59</v>
      </c>
      <c r="G113" s="37" t="s">
        <v>59</v>
      </c>
      <c r="H113" s="37" t="s">
        <v>59</v>
      </c>
      <c r="I113" s="37" t="s">
        <v>59</v>
      </c>
      <c r="J113" s="37" t="s">
        <v>59</v>
      </c>
      <c r="K113" s="37" t="s">
        <v>59</v>
      </c>
      <c r="L113" s="37" t="s">
        <v>59</v>
      </c>
      <c r="M113" s="37" t="s">
        <v>59</v>
      </c>
      <c r="N113" s="37" t="s">
        <v>59</v>
      </c>
      <c r="O113" s="37" t="s">
        <v>59</v>
      </c>
      <c r="P113" s="37" t="s">
        <v>59</v>
      </c>
      <c r="Q113" s="37" t="s">
        <v>59</v>
      </c>
      <c r="R113" s="37" t="s">
        <v>59</v>
      </c>
      <c r="S113" s="37" t="s">
        <v>59</v>
      </c>
      <c r="T113" s="37" t="s">
        <v>59</v>
      </c>
      <c r="U113" s="37" t="s">
        <v>59</v>
      </c>
      <c r="V113" s="37" t="s">
        <v>59</v>
      </c>
      <c r="W113" s="37" t="s">
        <v>59</v>
      </c>
      <c r="X113" s="37" t="s">
        <v>59</v>
      </c>
      <c r="Y113" s="37" t="s">
        <v>59</v>
      </c>
      <c r="Z113" s="37" t="s">
        <v>59</v>
      </c>
      <c r="AA113" s="37" t="s">
        <v>59</v>
      </c>
      <c r="AB113" s="37" t="s">
        <v>59</v>
      </c>
      <c r="AC113" s="37" t="s">
        <v>59</v>
      </c>
      <c r="AD113" s="37" t="s">
        <v>59</v>
      </c>
      <c r="AE113" s="37" t="s">
        <v>59</v>
      </c>
      <c r="AF113" s="38">
        <v>10455.1</v>
      </c>
      <c r="AG113" s="38">
        <v>10455.1</v>
      </c>
      <c r="AH113" s="39">
        <v>12700.4</v>
      </c>
      <c r="AI113" s="39">
        <v>12701.4</v>
      </c>
      <c r="AJ113" s="39">
        <v>12702.4</v>
      </c>
      <c r="AK113" s="39">
        <v>12703.4</v>
      </c>
      <c r="AL113" s="39">
        <v>12704.4</v>
      </c>
      <c r="AM113" s="39">
        <v>12705.4</v>
      </c>
      <c r="AN113" s="39">
        <v>12706.4</v>
      </c>
      <c r="AO113" s="39">
        <v>12707.4</v>
      </c>
    </row>
    <row r="114" spans="1:41" ht="25.5">
      <c r="A114" s="35" t="s">
        <v>323</v>
      </c>
      <c r="B114" s="36" t="s">
        <v>324</v>
      </c>
      <c r="C114" s="37" t="s">
        <v>59</v>
      </c>
      <c r="D114" s="37" t="s">
        <v>59</v>
      </c>
      <c r="E114" s="37" t="s">
        <v>59</v>
      </c>
      <c r="F114" s="37" t="s">
        <v>59</v>
      </c>
      <c r="G114" s="37" t="s">
        <v>59</v>
      </c>
      <c r="H114" s="37" t="s">
        <v>59</v>
      </c>
      <c r="I114" s="37" t="s">
        <v>59</v>
      </c>
      <c r="J114" s="37" t="s">
        <v>59</v>
      </c>
      <c r="K114" s="37" t="s">
        <v>59</v>
      </c>
      <c r="L114" s="37" t="s">
        <v>59</v>
      </c>
      <c r="M114" s="37" t="s">
        <v>59</v>
      </c>
      <c r="N114" s="37" t="s">
        <v>59</v>
      </c>
      <c r="O114" s="37" t="s">
        <v>59</v>
      </c>
      <c r="P114" s="37" t="s">
        <v>59</v>
      </c>
      <c r="Q114" s="37" t="s">
        <v>59</v>
      </c>
      <c r="R114" s="37" t="s">
        <v>59</v>
      </c>
      <c r="S114" s="37" t="s">
        <v>59</v>
      </c>
      <c r="T114" s="37" t="s">
        <v>59</v>
      </c>
      <c r="U114" s="37" t="s">
        <v>59</v>
      </c>
      <c r="V114" s="37" t="s">
        <v>59</v>
      </c>
      <c r="W114" s="37" t="s">
        <v>59</v>
      </c>
      <c r="X114" s="37" t="s">
        <v>59</v>
      </c>
      <c r="Y114" s="37" t="s">
        <v>59</v>
      </c>
      <c r="Z114" s="37" t="s">
        <v>59</v>
      </c>
      <c r="AA114" s="37" t="s">
        <v>59</v>
      </c>
      <c r="AB114" s="37" t="s">
        <v>59</v>
      </c>
      <c r="AC114" s="37" t="s">
        <v>59</v>
      </c>
      <c r="AD114" s="37" t="s">
        <v>59</v>
      </c>
      <c r="AE114" s="37" t="s">
        <v>59</v>
      </c>
      <c r="AF114" s="38">
        <v>83902.1</v>
      </c>
      <c r="AG114" s="38">
        <v>83902.1</v>
      </c>
      <c r="AH114" s="39">
        <f>AH115</f>
        <v>84724.6</v>
      </c>
      <c r="AI114" s="39">
        <f t="shared" ref="AI114:AO114" si="12">AI115</f>
        <v>0</v>
      </c>
      <c r="AJ114" s="39">
        <f t="shared" si="12"/>
        <v>0</v>
      </c>
      <c r="AK114" s="39">
        <f t="shared" si="12"/>
        <v>0</v>
      </c>
      <c r="AL114" s="39">
        <f t="shared" si="12"/>
        <v>82472.100000000006</v>
      </c>
      <c r="AM114" s="39">
        <f t="shared" si="12"/>
        <v>83111.600000000006</v>
      </c>
      <c r="AN114" s="39">
        <f t="shared" si="12"/>
        <v>83111.600000000006</v>
      </c>
      <c r="AO114" s="39">
        <f t="shared" si="12"/>
        <v>86353</v>
      </c>
    </row>
    <row r="115" spans="1:41">
      <c r="A115" s="35" t="s">
        <v>325</v>
      </c>
      <c r="B115" s="36" t="s">
        <v>326</v>
      </c>
      <c r="C115" s="37" t="s">
        <v>59</v>
      </c>
      <c r="D115" s="37" t="s">
        <v>59</v>
      </c>
      <c r="E115" s="37" t="s">
        <v>59</v>
      </c>
      <c r="F115" s="37" t="s">
        <v>59</v>
      </c>
      <c r="G115" s="37" t="s">
        <v>59</v>
      </c>
      <c r="H115" s="37" t="s">
        <v>59</v>
      </c>
      <c r="I115" s="37" t="s">
        <v>59</v>
      </c>
      <c r="J115" s="37" t="s">
        <v>59</v>
      </c>
      <c r="K115" s="37" t="s">
        <v>59</v>
      </c>
      <c r="L115" s="37" t="s">
        <v>59</v>
      </c>
      <c r="M115" s="37" t="s">
        <v>59</v>
      </c>
      <c r="N115" s="37" t="s">
        <v>59</v>
      </c>
      <c r="O115" s="37" t="s">
        <v>59</v>
      </c>
      <c r="P115" s="37" t="s">
        <v>59</v>
      </c>
      <c r="Q115" s="37" t="s">
        <v>59</v>
      </c>
      <c r="R115" s="37" t="s">
        <v>59</v>
      </c>
      <c r="S115" s="37" t="s">
        <v>59</v>
      </c>
      <c r="T115" s="37" t="s">
        <v>59</v>
      </c>
      <c r="U115" s="37" t="s">
        <v>59</v>
      </c>
      <c r="V115" s="37" t="s">
        <v>59</v>
      </c>
      <c r="W115" s="37" t="s">
        <v>59</v>
      </c>
      <c r="X115" s="37" t="s">
        <v>59</v>
      </c>
      <c r="Y115" s="37" t="s">
        <v>59</v>
      </c>
      <c r="Z115" s="37" t="s">
        <v>59</v>
      </c>
      <c r="AA115" s="37" t="s">
        <v>59</v>
      </c>
      <c r="AB115" s="37" t="s">
        <v>59</v>
      </c>
      <c r="AC115" s="37" t="s">
        <v>59</v>
      </c>
      <c r="AD115" s="37" t="s">
        <v>59</v>
      </c>
      <c r="AE115" s="37" t="s">
        <v>59</v>
      </c>
      <c r="AF115" s="38">
        <v>83902.1</v>
      </c>
      <c r="AG115" s="38">
        <v>83902.1</v>
      </c>
      <c r="AH115" s="38">
        <f>81041.6+1500+1745.5+437.5</f>
        <v>84724.6</v>
      </c>
      <c r="AI115" s="38">
        <v>0</v>
      </c>
      <c r="AJ115" s="38">
        <v>0</v>
      </c>
      <c r="AK115" s="38">
        <v>0</v>
      </c>
      <c r="AL115" s="38">
        <v>82472.100000000006</v>
      </c>
      <c r="AM115" s="38">
        <v>83111.600000000006</v>
      </c>
      <c r="AN115" s="38">
        <v>83111.600000000006</v>
      </c>
      <c r="AO115" s="38">
        <v>86353</v>
      </c>
    </row>
    <row r="116" spans="1:41" ht="127.5">
      <c r="A116" s="35" t="s">
        <v>327</v>
      </c>
      <c r="B116" s="36" t="s">
        <v>328</v>
      </c>
      <c r="C116" s="37" t="s">
        <v>59</v>
      </c>
      <c r="D116" s="37" t="s">
        <v>59</v>
      </c>
      <c r="E116" s="37" t="s">
        <v>59</v>
      </c>
      <c r="F116" s="37" t="s">
        <v>59</v>
      </c>
      <c r="G116" s="37" t="s">
        <v>59</v>
      </c>
      <c r="H116" s="37" t="s">
        <v>59</v>
      </c>
      <c r="I116" s="37" t="s">
        <v>59</v>
      </c>
      <c r="J116" s="37" t="s">
        <v>59</v>
      </c>
      <c r="K116" s="37" t="s">
        <v>59</v>
      </c>
      <c r="L116" s="37" t="s">
        <v>59</v>
      </c>
      <c r="M116" s="37" t="s">
        <v>59</v>
      </c>
      <c r="N116" s="37" t="s">
        <v>59</v>
      </c>
      <c r="O116" s="37" t="s">
        <v>59</v>
      </c>
      <c r="P116" s="37" t="s">
        <v>59</v>
      </c>
      <c r="Q116" s="37" t="s">
        <v>59</v>
      </c>
      <c r="R116" s="37" t="s">
        <v>59</v>
      </c>
      <c r="S116" s="37" t="s">
        <v>59</v>
      </c>
      <c r="T116" s="37" t="s">
        <v>59</v>
      </c>
      <c r="U116" s="37" t="s">
        <v>59</v>
      </c>
      <c r="V116" s="37" t="s">
        <v>59</v>
      </c>
      <c r="W116" s="37" t="s">
        <v>59</v>
      </c>
      <c r="X116" s="37" t="s">
        <v>59</v>
      </c>
      <c r="Y116" s="37" t="s">
        <v>59</v>
      </c>
      <c r="Z116" s="37" t="s">
        <v>59</v>
      </c>
      <c r="AA116" s="37" t="s">
        <v>59</v>
      </c>
      <c r="AB116" s="37" t="s">
        <v>59</v>
      </c>
      <c r="AC116" s="37" t="s">
        <v>59</v>
      </c>
      <c r="AD116" s="37" t="s">
        <v>59</v>
      </c>
      <c r="AE116" s="37" t="s">
        <v>59</v>
      </c>
      <c r="AF116" s="38">
        <v>3590.7</v>
      </c>
      <c r="AG116" s="38">
        <v>3590.7</v>
      </c>
      <c r="AH116" s="39">
        <f>AH117+AH118</f>
        <v>4034.5</v>
      </c>
      <c r="AI116" s="39">
        <f t="shared" ref="AI116:AO116" si="13">AI117+AI118</f>
        <v>2809.5</v>
      </c>
      <c r="AJ116" s="39">
        <f t="shared" si="13"/>
        <v>1225</v>
      </c>
      <c r="AK116" s="39">
        <f t="shared" si="13"/>
        <v>0</v>
      </c>
      <c r="AL116" s="39">
        <f t="shared" si="13"/>
        <v>0</v>
      </c>
      <c r="AM116" s="39">
        <f t="shared" si="13"/>
        <v>4065</v>
      </c>
      <c r="AN116" s="39">
        <f t="shared" si="13"/>
        <v>4180.2</v>
      </c>
      <c r="AO116" s="39">
        <f t="shared" si="13"/>
        <v>4343.5</v>
      </c>
    </row>
    <row r="117" spans="1:41" ht="87" customHeight="1">
      <c r="A117" s="30" t="s">
        <v>329</v>
      </c>
      <c r="B117" s="31" t="s">
        <v>330</v>
      </c>
      <c r="C117" s="32" t="s">
        <v>331</v>
      </c>
      <c r="D117" s="33" t="s">
        <v>332</v>
      </c>
      <c r="E117" s="33" t="s">
        <v>333</v>
      </c>
      <c r="F117" s="33"/>
      <c r="G117" s="33"/>
      <c r="H117" s="33"/>
      <c r="I117" s="33"/>
      <c r="J117" s="33"/>
      <c r="K117" s="33"/>
      <c r="L117" s="33"/>
      <c r="M117" s="33"/>
      <c r="N117" s="33"/>
      <c r="O117" s="33"/>
      <c r="P117" s="33"/>
      <c r="Q117" s="33"/>
      <c r="R117" s="33"/>
      <c r="S117" s="33"/>
      <c r="T117" s="33"/>
      <c r="U117" s="33"/>
      <c r="V117" s="33"/>
      <c r="W117" s="33" t="s">
        <v>269</v>
      </c>
      <c r="X117" s="33" t="s">
        <v>334</v>
      </c>
      <c r="Y117" s="33" t="s">
        <v>271</v>
      </c>
      <c r="Z117" s="33"/>
      <c r="AA117" s="33"/>
      <c r="AB117" s="33"/>
      <c r="AC117" s="33"/>
      <c r="AD117" s="33" t="s">
        <v>105</v>
      </c>
      <c r="AE117" s="33" t="s">
        <v>110</v>
      </c>
      <c r="AF117" s="34">
        <v>2715.7</v>
      </c>
      <c r="AG117" s="34">
        <v>2715.7</v>
      </c>
      <c r="AH117" s="34">
        <v>2809.5</v>
      </c>
      <c r="AI117" s="34">
        <v>2809.5</v>
      </c>
      <c r="AJ117" s="34">
        <v>0</v>
      </c>
      <c r="AK117" s="34">
        <v>0</v>
      </c>
      <c r="AL117" s="34">
        <v>0</v>
      </c>
      <c r="AM117" s="34">
        <v>2840</v>
      </c>
      <c r="AN117" s="34">
        <v>2955.2</v>
      </c>
      <c r="AO117" s="34">
        <v>3070.5</v>
      </c>
    </row>
    <row r="118" spans="1:41" ht="165.75">
      <c r="A118" s="30" t="s">
        <v>335</v>
      </c>
      <c r="B118" s="31" t="s">
        <v>336</v>
      </c>
      <c r="C118" s="32" t="s">
        <v>276</v>
      </c>
      <c r="D118" s="33" t="s">
        <v>337</v>
      </c>
      <c r="E118" s="33" t="s">
        <v>278</v>
      </c>
      <c r="F118" s="33"/>
      <c r="G118" s="33"/>
      <c r="H118" s="33"/>
      <c r="I118" s="33"/>
      <c r="J118" s="33"/>
      <c r="K118" s="33"/>
      <c r="L118" s="33"/>
      <c r="M118" s="33"/>
      <c r="N118" s="33"/>
      <c r="O118" s="33"/>
      <c r="P118" s="33"/>
      <c r="Q118" s="33"/>
      <c r="R118" s="33"/>
      <c r="S118" s="33"/>
      <c r="T118" s="33"/>
      <c r="U118" s="33"/>
      <c r="V118" s="33"/>
      <c r="W118" s="33" t="s">
        <v>269</v>
      </c>
      <c r="X118" s="33" t="s">
        <v>289</v>
      </c>
      <c r="Y118" s="33" t="s">
        <v>271</v>
      </c>
      <c r="Z118" s="33"/>
      <c r="AA118" s="33"/>
      <c r="AB118" s="33"/>
      <c r="AC118" s="33"/>
      <c r="AD118" s="33" t="s">
        <v>99</v>
      </c>
      <c r="AE118" s="33" t="s">
        <v>75</v>
      </c>
      <c r="AF118" s="34">
        <v>875</v>
      </c>
      <c r="AG118" s="34">
        <v>875</v>
      </c>
      <c r="AH118" s="34">
        <v>1225</v>
      </c>
      <c r="AI118" s="34">
        <v>0</v>
      </c>
      <c r="AJ118" s="34">
        <v>1225</v>
      </c>
      <c r="AK118" s="34">
        <v>0</v>
      </c>
      <c r="AL118" s="34">
        <v>0</v>
      </c>
      <c r="AM118" s="34">
        <v>1225</v>
      </c>
      <c r="AN118" s="34">
        <v>1225</v>
      </c>
      <c r="AO118" s="34">
        <v>1273</v>
      </c>
    </row>
    <row r="119" spans="1:41" ht="25.5">
      <c r="A119" s="35" t="s">
        <v>338</v>
      </c>
      <c r="B119" s="36" t="s">
        <v>339</v>
      </c>
      <c r="C119" s="37" t="s">
        <v>59</v>
      </c>
      <c r="D119" s="37" t="s">
        <v>59</v>
      </c>
      <c r="E119" s="37" t="s">
        <v>59</v>
      </c>
      <c r="F119" s="37" t="s">
        <v>59</v>
      </c>
      <c r="G119" s="37" t="s">
        <v>59</v>
      </c>
      <c r="H119" s="37" t="s">
        <v>59</v>
      </c>
      <c r="I119" s="37" t="s">
        <v>59</v>
      </c>
      <c r="J119" s="37" t="s">
        <v>59</v>
      </c>
      <c r="K119" s="37" t="s">
        <v>59</v>
      </c>
      <c r="L119" s="37" t="s">
        <v>59</v>
      </c>
      <c r="M119" s="37" t="s">
        <v>59</v>
      </c>
      <c r="N119" s="37" t="s">
        <v>59</v>
      </c>
      <c r="O119" s="37" t="s">
        <v>59</v>
      </c>
      <c r="P119" s="37" t="s">
        <v>59</v>
      </c>
      <c r="Q119" s="37" t="s">
        <v>59</v>
      </c>
      <c r="R119" s="37" t="s">
        <v>59</v>
      </c>
      <c r="S119" s="37" t="s">
        <v>59</v>
      </c>
      <c r="T119" s="37" t="s">
        <v>59</v>
      </c>
      <c r="U119" s="37" t="s">
        <v>59</v>
      </c>
      <c r="V119" s="37" t="s">
        <v>59</v>
      </c>
      <c r="W119" s="37" t="s">
        <v>59</v>
      </c>
      <c r="X119" s="37" t="s">
        <v>59</v>
      </c>
      <c r="Y119" s="37" t="s">
        <v>59</v>
      </c>
      <c r="Z119" s="37" t="s">
        <v>59</v>
      </c>
      <c r="AA119" s="37" t="s">
        <v>59</v>
      </c>
      <c r="AB119" s="37" t="s">
        <v>59</v>
      </c>
      <c r="AC119" s="37" t="s">
        <v>59</v>
      </c>
      <c r="AD119" s="37" t="s">
        <v>59</v>
      </c>
      <c r="AE119" s="37" t="s">
        <v>59</v>
      </c>
      <c r="AF119" s="38">
        <v>28477.4</v>
      </c>
      <c r="AG119" s="38">
        <v>28519.1</v>
      </c>
      <c r="AH119" s="39">
        <f>AH120+AH122</f>
        <v>15259</v>
      </c>
      <c r="AI119" s="39">
        <f t="shared" ref="AI119:AO119" si="14">AI120+AI122</f>
        <v>0</v>
      </c>
      <c r="AJ119" s="39">
        <f t="shared" si="14"/>
        <v>0</v>
      </c>
      <c r="AK119" s="39">
        <f t="shared" si="14"/>
        <v>0</v>
      </c>
      <c r="AL119" s="39">
        <f t="shared" si="14"/>
        <v>12890.9</v>
      </c>
      <c r="AM119" s="39">
        <f t="shared" si="14"/>
        <v>19902.3</v>
      </c>
      <c r="AN119" s="39">
        <f t="shared" si="14"/>
        <v>19152.5</v>
      </c>
      <c r="AO119" s="39">
        <f t="shared" si="14"/>
        <v>19898.7</v>
      </c>
    </row>
    <row r="120" spans="1:41" ht="76.5">
      <c r="A120" s="35" t="s">
        <v>340</v>
      </c>
      <c r="B120" s="36" t="s">
        <v>341</v>
      </c>
      <c r="C120" s="37" t="s">
        <v>59</v>
      </c>
      <c r="D120" s="37" t="s">
        <v>59</v>
      </c>
      <c r="E120" s="37" t="s">
        <v>59</v>
      </c>
      <c r="F120" s="37" t="s">
        <v>59</v>
      </c>
      <c r="G120" s="37" t="s">
        <v>59</v>
      </c>
      <c r="H120" s="37" t="s">
        <v>59</v>
      </c>
      <c r="I120" s="37" t="s">
        <v>59</v>
      </c>
      <c r="J120" s="37" t="s">
        <v>59</v>
      </c>
      <c r="K120" s="37" t="s">
        <v>59</v>
      </c>
      <c r="L120" s="37" t="s">
        <v>59</v>
      </c>
      <c r="M120" s="37" t="s">
        <v>59</v>
      </c>
      <c r="N120" s="37" t="s">
        <v>59</v>
      </c>
      <c r="O120" s="37" t="s">
        <v>59</v>
      </c>
      <c r="P120" s="37" t="s">
        <v>59</v>
      </c>
      <c r="Q120" s="37" t="s">
        <v>59</v>
      </c>
      <c r="R120" s="37" t="s">
        <v>59</v>
      </c>
      <c r="S120" s="37" t="s">
        <v>59</v>
      </c>
      <c r="T120" s="37" t="s">
        <v>59</v>
      </c>
      <c r="U120" s="37" t="s">
        <v>59</v>
      </c>
      <c r="V120" s="37" t="s">
        <v>59</v>
      </c>
      <c r="W120" s="37" t="s">
        <v>59</v>
      </c>
      <c r="X120" s="37" t="s">
        <v>59</v>
      </c>
      <c r="Y120" s="37" t="s">
        <v>59</v>
      </c>
      <c r="Z120" s="37" t="s">
        <v>59</v>
      </c>
      <c r="AA120" s="37" t="s">
        <v>59</v>
      </c>
      <c r="AB120" s="37" t="s">
        <v>59</v>
      </c>
      <c r="AC120" s="37" t="s">
        <v>59</v>
      </c>
      <c r="AD120" s="37" t="s">
        <v>59</v>
      </c>
      <c r="AE120" s="37" t="s">
        <v>59</v>
      </c>
      <c r="AF120" s="38">
        <v>13536.9</v>
      </c>
      <c r="AG120" s="38">
        <v>13536.9</v>
      </c>
      <c r="AH120" s="38">
        <f>AH121</f>
        <v>12390.5</v>
      </c>
      <c r="AI120" s="38">
        <f t="shared" ref="AI120:AO120" si="15">AI121</f>
        <v>0</v>
      </c>
      <c r="AJ120" s="38">
        <f t="shared" si="15"/>
        <v>0</v>
      </c>
      <c r="AK120" s="38">
        <f t="shared" si="15"/>
        <v>0</v>
      </c>
      <c r="AL120" s="38">
        <f t="shared" si="15"/>
        <v>12294.4</v>
      </c>
      <c r="AM120" s="38">
        <f t="shared" si="15"/>
        <v>7328.7</v>
      </c>
      <c r="AN120" s="38">
        <f t="shared" si="15"/>
        <v>7328.7</v>
      </c>
      <c r="AO120" s="38">
        <f t="shared" si="15"/>
        <v>7614.5</v>
      </c>
    </row>
    <row r="121" spans="1:41" ht="49.5" customHeight="1">
      <c r="A121" s="30" t="s">
        <v>342</v>
      </c>
      <c r="B121" s="31" t="s">
        <v>343</v>
      </c>
      <c r="C121" s="32" t="s">
        <v>66</v>
      </c>
      <c r="D121" s="33" t="s">
        <v>190</v>
      </c>
      <c r="E121" s="33" t="s">
        <v>68</v>
      </c>
      <c r="F121" s="33"/>
      <c r="G121" s="33"/>
      <c r="H121" s="33"/>
      <c r="I121" s="33"/>
      <c r="J121" s="33"/>
      <c r="K121" s="33"/>
      <c r="L121" s="33"/>
      <c r="M121" s="33"/>
      <c r="N121" s="33"/>
      <c r="O121" s="33"/>
      <c r="P121" s="33"/>
      <c r="Q121" s="33"/>
      <c r="R121" s="33"/>
      <c r="S121" s="33"/>
      <c r="T121" s="33"/>
      <c r="U121" s="33"/>
      <c r="V121" s="33"/>
      <c r="W121" s="33"/>
      <c r="X121" s="33"/>
      <c r="Y121" s="33"/>
      <c r="Z121" s="33"/>
      <c r="AA121" s="33"/>
      <c r="AB121" s="33"/>
      <c r="AC121" s="33"/>
      <c r="AD121" s="33" t="s">
        <v>75</v>
      </c>
      <c r="AE121" s="33" t="s">
        <v>76</v>
      </c>
      <c r="AF121" s="34">
        <v>13536.9</v>
      </c>
      <c r="AG121" s="34">
        <v>13536.9</v>
      </c>
      <c r="AH121" s="34">
        <v>12390.5</v>
      </c>
      <c r="AI121" s="34">
        <v>0</v>
      </c>
      <c r="AJ121" s="34">
        <v>0</v>
      </c>
      <c r="AK121" s="34">
        <v>0</v>
      </c>
      <c r="AL121" s="34">
        <v>12294.4</v>
      </c>
      <c r="AM121" s="34">
        <v>7328.7</v>
      </c>
      <c r="AN121" s="34">
        <v>7328.7</v>
      </c>
      <c r="AO121" s="34">
        <v>7614.5</v>
      </c>
    </row>
    <row r="122" spans="1:41" ht="25.5">
      <c r="A122" s="46" t="s">
        <v>344</v>
      </c>
      <c r="B122" s="47" t="s">
        <v>345</v>
      </c>
      <c r="C122" s="48" t="s">
        <v>59</v>
      </c>
      <c r="D122" s="48" t="s">
        <v>59</v>
      </c>
      <c r="E122" s="48" t="s">
        <v>59</v>
      </c>
      <c r="F122" s="48" t="s">
        <v>59</v>
      </c>
      <c r="G122" s="48" t="s">
        <v>59</v>
      </c>
      <c r="H122" s="48" t="s">
        <v>59</v>
      </c>
      <c r="I122" s="48" t="s">
        <v>59</v>
      </c>
      <c r="J122" s="48" t="s">
        <v>59</v>
      </c>
      <c r="K122" s="48" t="s">
        <v>59</v>
      </c>
      <c r="L122" s="48" t="s">
        <v>59</v>
      </c>
      <c r="M122" s="48" t="s">
        <v>59</v>
      </c>
      <c r="N122" s="48" t="s">
        <v>59</v>
      </c>
      <c r="O122" s="48" t="s">
        <v>59</v>
      </c>
      <c r="P122" s="48" t="s">
        <v>59</v>
      </c>
      <c r="Q122" s="48" t="s">
        <v>59</v>
      </c>
      <c r="R122" s="48" t="s">
        <v>59</v>
      </c>
      <c r="S122" s="48" t="s">
        <v>59</v>
      </c>
      <c r="T122" s="48" t="s">
        <v>59</v>
      </c>
      <c r="U122" s="48" t="s">
        <v>59</v>
      </c>
      <c r="V122" s="48" t="s">
        <v>59</v>
      </c>
      <c r="W122" s="48" t="s">
        <v>59</v>
      </c>
      <c r="X122" s="48" t="s">
        <v>59</v>
      </c>
      <c r="Y122" s="48" t="s">
        <v>59</v>
      </c>
      <c r="Z122" s="48" t="s">
        <v>59</v>
      </c>
      <c r="AA122" s="48" t="s">
        <v>59</v>
      </c>
      <c r="AB122" s="48" t="s">
        <v>59</v>
      </c>
      <c r="AC122" s="48" t="s">
        <v>59</v>
      </c>
      <c r="AD122" s="48" t="s">
        <v>59</v>
      </c>
      <c r="AE122" s="48" t="s">
        <v>59</v>
      </c>
      <c r="AF122" s="49">
        <v>14940.5</v>
      </c>
      <c r="AG122" s="49">
        <v>14982.2</v>
      </c>
      <c r="AH122" s="49">
        <f>AH123</f>
        <v>2868.5</v>
      </c>
      <c r="AI122" s="49">
        <f t="shared" ref="AI122:AO122" si="16">AI123</f>
        <v>0</v>
      </c>
      <c r="AJ122" s="49">
        <f t="shared" si="16"/>
        <v>0</v>
      </c>
      <c r="AK122" s="49">
        <f t="shared" si="16"/>
        <v>0</v>
      </c>
      <c r="AL122" s="49">
        <f t="shared" si="16"/>
        <v>596.5</v>
      </c>
      <c r="AM122" s="49">
        <f t="shared" si="16"/>
        <v>12573.6</v>
      </c>
      <c r="AN122" s="49">
        <f t="shared" si="16"/>
        <v>11823.8</v>
      </c>
      <c r="AO122" s="49">
        <f t="shared" si="16"/>
        <v>12284.2</v>
      </c>
    </row>
    <row r="123" spans="1:41" ht="55.5" customHeight="1">
      <c r="A123" s="50" t="s">
        <v>346</v>
      </c>
      <c r="B123" s="51" t="s">
        <v>347</v>
      </c>
      <c r="C123" s="52" t="s">
        <v>66</v>
      </c>
      <c r="D123" s="53" t="s">
        <v>348</v>
      </c>
      <c r="E123" s="53" t="s">
        <v>68</v>
      </c>
      <c r="F123" s="53"/>
      <c r="G123" s="53"/>
      <c r="H123" s="53"/>
      <c r="I123" s="53"/>
      <c r="J123" s="53"/>
      <c r="K123" s="53"/>
      <c r="L123" s="53"/>
      <c r="M123" s="53"/>
      <c r="N123" s="53"/>
      <c r="O123" s="53"/>
      <c r="P123" s="53"/>
      <c r="Q123" s="53"/>
      <c r="R123" s="53"/>
      <c r="S123" s="53"/>
      <c r="T123" s="53"/>
      <c r="U123" s="53"/>
      <c r="V123" s="53"/>
      <c r="W123" s="53"/>
      <c r="X123" s="53"/>
      <c r="Y123" s="53"/>
      <c r="Z123" s="53"/>
      <c r="AA123" s="53"/>
      <c r="AB123" s="53"/>
      <c r="AC123" s="53"/>
      <c r="AD123" s="53" t="s">
        <v>110</v>
      </c>
      <c r="AE123" s="53" t="s">
        <v>230</v>
      </c>
      <c r="AF123" s="54">
        <v>14940.5</v>
      </c>
      <c r="AG123" s="54">
        <v>14982.2</v>
      </c>
      <c r="AH123" s="54">
        <f>1096.5+422+1350</f>
        <v>2868.5</v>
      </c>
      <c r="AI123" s="54">
        <v>0</v>
      </c>
      <c r="AJ123" s="54">
        <v>0</v>
      </c>
      <c r="AK123" s="54">
        <v>0</v>
      </c>
      <c r="AL123" s="54">
        <v>596.5</v>
      </c>
      <c r="AM123" s="54">
        <v>12573.6</v>
      </c>
      <c r="AN123" s="54">
        <v>11823.8</v>
      </c>
      <c r="AO123" s="54">
        <v>12284.2</v>
      </c>
    </row>
    <row r="124" spans="1:41" ht="51" hidden="1">
      <c r="A124" s="55" t="s">
        <v>349</v>
      </c>
      <c r="B124" s="56" t="s">
        <v>350</v>
      </c>
      <c r="C124" s="57" t="s">
        <v>59</v>
      </c>
      <c r="D124" s="57" t="s">
        <v>59</v>
      </c>
      <c r="E124" s="57" t="s">
        <v>59</v>
      </c>
      <c r="F124" s="57" t="s">
        <v>59</v>
      </c>
      <c r="G124" s="57" t="s">
        <v>59</v>
      </c>
      <c r="H124" s="57" t="s">
        <v>59</v>
      </c>
      <c r="I124" s="57" t="s">
        <v>59</v>
      </c>
      <c r="J124" s="57" t="s">
        <v>59</v>
      </c>
      <c r="K124" s="57" t="s">
        <v>59</v>
      </c>
      <c r="L124" s="57" t="s">
        <v>59</v>
      </c>
      <c r="M124" s="57" t="s">
        <v>59</v>
      </c>
      <c r="N124" s="57" t="s">
        <v>59</v>
      </c>
      <c r="O124" s="57" t="s">
        <v>59</v>
      </c>
      <c r="P124" s="57" t="s">
        <v>59</v>
      </c>
      <c r="Q124" s="57" t="s">
        <v>59</v>
      </c>
      <c r="R124" s="57" t="s">
        <v>59</v>
      </c>
      <c r="S124" s="57" t="s">
        <v>59</v>
      </c>
      <c r="T124" s="57" t="s">
        <v>59</v>
      </c>
      <c r="U124" s="57" t="s">
        <v>59</v>
      </c>
      <c r="V124" s="57" t="s">
        <v>59</v>
      </c>
      <c r="W124" s="57" t="s">
        <v>59</v>
      </c>
      <c r="X124" s="57" t="s">
        <v>59</v>
      </c>
      <c r="Y124" s="57" t="s">
        <v>59</v>
      </c>
      <c r="Z124" s="57" t="s">
        <v>59</v>
      </c>
      <c r="AA124" s="57" t="s">
        <v>59</v>
      </c>
      <c r="AB124" s="57" t="s">
        <v>59</v>
      </c>
      <c r="AC124" s="57" t="s">
        <v>59</v>
      </c>
      <c r="AD124" s="57" t="s">
        <v>59</v>
      </c>
      <c r="AE124" s="57" t="s">
        <v>59</v>
      </c>
      <c r="AF124" s="58">
        <v>156472.29999999999</v>
      </c>
      <c r="AG124" s="58">
        <v>148416.79999999999</v>
      </c>
      <c r="AH124" s="58">
        <v>159844.70000000001</v>
      </c>
      <c r="AI124" s="58">
        <v>10180.5</v>
      </c>
      <c r="AJ124" s="58">
        <v>2440.4</v>
      </c>
      <c r="AK124" s="58">
        <v>0</v>
      </c>
      <c r="AL124" s="58">
        <v>147223.79999999999</v>
      </c>
      <c r="AM124" s="58">
        <v>162534.70000000001</v>
      </c>
      <c r="AN124" s="58">
        <v>164571.70000000001</v>
      </c>
      <c r="AO124" s="58">
        <v>170922.4</v>
      </c>
    </row>
    <row r="125" spans="1:41" ht="63.75" hidden="1">
      <c r="A125" s="35" t="s">
        <v>351</v>
      </c>
      <c r="B125" s="36" t="s">
        <v>352</v>
      </c>
      <c r="C125" s="37" t="s">
        <v>59</v>
      </c>
      <c r="D125" s="37" t="s">
        <v>59</v>
      </c>
      <c r="E125" s="37" t="s">
        <v>59</v>
      </c>
      <c r="F125" s="37" t="s">
        <v>59</v>
      </c>
      <c r="G125" s="37" t="s">
        <v>59</v>
      </c>
      <c r="H125" s="37" t="s">
        <v>59</v>
      </c>
      <c r="I125" s="37" t="s">
        <v>59</v>
      </c>
      <c r="J125" s="37" t="s">
        <v>59</v>
      </c>
      <c r="K125" s="37" t="s">
        <v>59</v>
      </c>
      <c r="L125" s="37" t="s">
        <v>59</v>
      </c>
      <c r="M125" s="37" t="s">
        <v>59</v>
      </c>
      <c r="N125" s="37" t="s">
        <v>59</v>
      </c>
      <c r="O125" s="37" t="s">
        <v>59</v>
      </c>
      <c r="P125" s="37" t="s">
        <v>59</v>
      </c>
      <c r="Q125" s="37" t="s">
        <v>59</v>
      </c>
      <c r="R125" s="37" t="s">
        <v>59</v>
      </c>
      <c r="S125" s="37" t="s">
        <v>59</v>
      </c>
      <c r="T125" s="37" t="s">
        <v>59</v>
      </c>
      <c r="U125" s="37" t="s">
        <v>59</v>
      </c>
      <c r="V125" s="37" t="s">
        <v>59</v>
      </c>
      <c r="W125" s="37" t="s">
        <v>59</v>
      </c>
      <c r="X125" s="37" t="s">
        <v>59</v>
      </c>
      <c r="Y125" s="37" t="s">
        <v>59</v>
      </c>
      <c r="Z125" s="37" t="s">
        <v>59</v>
      </c>
      <c r="AA125" s="37" t="s">
        <v>59</v>
      </c>
      <c r="AB125" s="37" t="s">
        <v>59</v>
      </c>
      <c r="AC125" s="37" t="s">
        <v>59</v>
      </c>
      <c r="AD125" s="37" t="s">
        <v>59</v>
      </c>
      <c r="AE125" s="37" t="s">
        <v>59</v>
      </c>
      <c r="AF125" s="38">
        <v>79108.800000000003</v>
      </c>
      <c r="AG125" s="38">
        <v>75863.8</v>
      </c>
      <c r="AH125" s="38">
        <v>78960.399999999994</v>
      </c>
      <c r="AI125" s="38">
        <v>7371</v>
      </c>
      <c r="AJ125" s="38">
        <v>1215.4000000000001</v>
      </c>
      <c r="AK125" s="38">
        <v>0</v>
      </c>
      <c r="AL125" s="38">
        <v>70374</v>
      </c>
      <c r="AM125" s="38">
        <v>77556.5</v>
      </c>
      <c r="AN125" s="38">
        <v>78877.100000000006</v>
      </c>
      <c r="AO125" s="38">
        <v>81882.5</v>
      </c>
    </row>
    <row r="126" spans="1:41" ht="51" hidden="1">
      <c r="A126" s="35" t="s">
        <v>353</v>
      </c>
      <c r="B126" s="36" t="s">
        <v>354</v>
      </c>
      <c r="C126" s="37" t="s">
        <v>59</v>
      </c>
      <c r="D126" s="37" t="s">
        <v>59</v>
      </c>
      <c r="E126" s="37" t="s">
        <v>59</v>
      </c>
      <c r="F126" s="37" t="s">
        <v>59</v>
      </c>
      <c r="G126" s="37" t="s">
        <v>59</v>
      </c>
      <c r="H126" s="37" t="s">
        <v>59</v>
      </c>
      <c r="I126" s="37" t="s">
        <v>59</v>
      </c>
      <c r="J126" s="37" t="s">
        <v>59</v>
      </c>
      <c r="K126" s="37" t="s">
        <v>59</v>
      </c>
      <c r="L126" s="37" t="s">
        <v>59</v>
      </c>
      <c r="M126" s="37" t="s">
        <v>59</v>
      </c>
      <c r="N126" s="37" t="s">
        <v>59</v>
      </c>
      <c r="O126" s="37" t="s">
        <v>59</v>
      </c>
      <c r="P126" s="37" t="s">
        <v>59</v>
      </c>
      <c r="Q126" s="37" t="s">
        <v>59</v>
      </c>
      <c r="R126" s="37" t="s">
        <v>59</v>
      </c>
      <c r="S126" s="37" t="s">
        <v>59</v>
      </c>
      <c r="T126" s="37" t="s">
        <v>59</v>
      </c>
      <c r="U126" s="37" t="s">
        <v>59</v>
      </c>
      <c r="V126" s="37" t="s">
        <v>59</v>
      </c>
      <c r="W126" s="37" t="s">
        <v>59</v>
      </c>
      <c r="X126" s="37" t="s">
        <v>59</v>
      </c>
      <c r="Y126" s="37" t="s">
        <v>59</v>
      </c>
      <c r="Z126" s="37" t="s">
        <v>59</v>
      </c>
      <c r="AA126" s="37" t="s">
        <v>59</v>
      </c>
      <c r="AB126" s="37" t="s">
        <v>59</v>
      </c>
      <c r="AC126" s="37" t="s">
        <v>59</v>
      </c>
      <c r="AD126" s="37" t="s">
        <v>59</v>
      </c>
      <c r="AE126" s="37" t="s">
        <v>59</v>
      </c>
      <c r="AF126" s="38">
        <v>65506.6</v>
      </c>
      <c r="AG126" s="38">
        <v>62496.9</v>
      </c>
      <c r="AH126" s="38">
        <v>66660.600000000006</v>
      </c>
      <c r="AI126" s="38">
        <v>7371</v>
      </c>
      <c r="AJ126" s="38">
        <v>1215.4000000000001</v>
      </c>
      <c r="AK126" s="38">
        <v>0</v>
      </c>
      <c r="AL126" s="38">
        <v>58074.2</v>
      </c>
      <c r="AM126" s="38">
        <v>70227.8</v>
      </c>
      <c r="AN126" s="38">
        <v>71548.399999999994</v>
      </c>
      <c r="AO126" s="38">
        <v>74268</v>
      </c>
    </row>
    <row r="127" spans="1:41" ht="89.25" hidden="1">
      <c r="A127" s="30" t="s">
        <v>355</v>
      </c>
      <c r="B127" s="31" t="s">
        <v>356</v>
      </c>
      <c r="C127" s="32" t="s">
        <v>66</v>
      </c>
      <c r="D127" s="33" t="s">
        <v>357</v>
      </c>
      <c r="E127" s="33" t="s">
        <v>68</v>
      </c>
      <c r="F127" s="33"/>
      <c r="G127" s="33"/>
      <c r="H127" s="33"/>
      <c r="I127" s="33"/>
      <c r="J127" s="33"/>
      <c r="K127" s="33"/>
      <c r="L127" s="33"/>
      <c r="M127" s="33"/>
      <c r="N127" s="33"/>
      <c r="O127" s="33"/>
      <c r="P127" s="33"/>
      <c r="Q127" s="33"/>
      <c r="R127" s="33"/>
      <c r="S127" s="33"/>
      <c r="T127" s="33"/>
      <c r="U127" s="33"/>
      <c r="V127" s="33"/>
      <c r="W127" s="33"/>
      <c r="X127" s="33"/>
      <c r="Y127" s="33"/>
      <c r="Z127" s="33"/>
      <c r="AA127" s="33"/>
      <c r="AB127" s="33"/>
      <c r="AC127" s="33" t="s">
        <v>28</v>
      </c>
      <c r="AD127" s="33" t="s">
        <v>118</v>
      </c>
      <c r="AE127" s="33" t="s">
        <v>99</v>
      </c>
      <c r="AF127" s="34">
        <v>3556.8</v>
      </c>
      <c r="AG127" s="34">
        <v>3187.8</v>
      </c>
      <c r="AH127" s="34">
        <v>3166</v>
      </c>
      <c r="AI127" s="34">
        <v>0</v>
      </c>
      <c r="AJ127" s="34">
        <v>0</v>
      </c>
      <c r="AK127" s="34">
        <v>0</v>
      </c>
      <c r="AL127" s="34">
        <v>3166</v>
      </c>
      <c r="AM127" s="34">
        <v>2196.3000000000002</v>
      </c>
      <c r="AN127" s="34">
        <v>3434.2</v>
      </c>
      <c r="AO127" s="34">
        <v>3568.2</v>
      </c>
    </row>
    <row r="128" spans="1:41" ht="89.25" hidden="1">
      <c r="A128" s="30" t="s">
        <v>358</v>
      </c>
      <c r="B128" s="31" t="s">
        <v>359</v>
      </c>
      <c r="C128" s="32" t="s">
        <v>66</v>
      </c>
      <c r="D128" s="33" t="s">
        <v>360</v>
      </c>
      <c r="E128" s="33" t="s">
        <v>68</v>
      </c>
      <c r="F128" s="33"/>
      <c r="G128" s="33"/>
      <c r="H128" s="33"/>
      <c r="I128" s="33"/>
      <c r="J128" s="33"/>
      <c r="K128" s="33"/>
      <c r="L128" s="33"/>
      <c r="M128" s="33"/>
      <c r="N128" s="33"/>
      <c r="O128" s="33"/>
      <c r="P128" s="33"/>
      <c r="Q128" s="33"/>
      <c r="R128" s="33"/>
      <c r="S128" s="33"/>
      <c r="T128" s="33"/>
      <c r="U128" s="33"/>
      <c r="V128" s="33"/>
      <c r="W128" s="33"/>
      <c r="X128" s="33"/>
      <c r="Y128" s="33"/>
      <c r="Z128" s="33"/>
      <c r="AA128" s="33"/>
      <c r="AB128" s="33"/>
      <c r="AC128" s="33" t="s">
        <v>88</v>
      </c>
      <c r="AD128" s="33" t="s">
        <v>110</v>
      </c>
      <c r="AE128" s="33" t="s">
        <v>230</v>
      </c>
      <c r="AF128" s="34">
        <v>5035.8</v>
      </c>
      <c r="AG128" s="34">
        <v>4115.3</v>
      </c>
      <c r="AH128" s="34">
        <v>4421.7</v>
      </c>
      <c r="AI128" s="34">
        <v>0</v>
      </c>
      <c r="AJ128" s="34">
        <v>200</v>
      </c>
      <c r="AK128" s="34">
        <v>0</v>
      </c>
      <c r="AL128" s="34">
        <v>4221.7</v>
      </c>
      <c r="AM128" s="34">
        <v>6302.6</v>
      </c>
      <c r="AN128" s="34">
        <v>5332.4</v>
      </c>
      <c r="AO128" s="34">
        <v>5541.3</v>
      </c>
    </row>
    <row r="129" spans="1:41" ht="89.25" hidden="1">
      <c r="A129" s="30" t="s">
        <v>361</v>
      </c>
      <c r="B129" s="31" t="s">
        <v>362</v>
      </c>
      <c r="C129" s="32" t="s">
        <v>66</v>
      </c>
      <c r="D129" s="33" t="s">
        <v>363</v>
      </c>
      <c r="E129" s="33" t="s">
        <v>68</v>
      </c>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t="s">
        <v>139</v>
      </c>
      <c r="AD129" s="33" t="s">
        <v>84</v>
      </c>
      <c r="AE129" s="33" t="s">
        <v>99</v>
      </c>
      <c r="AF129" s="34">
        <v>38405.599999999999</v>
      </c>
      <c r="AG129" s="34">
        <v>38283</v>
      </c>
      <c r="AH129" s="34">
        <v>45282.2</v>
      </c>
      <c r="AI129" s="34">
        <v>1125</v>
      </c>
      <c r="AJ129" s="34">
        <v>576.4</v>
      </c>
      <c r="AK129" s="34">
        <v>0</v>
      </c>
      <c r="AL129" s="34">
        <v>43580.800000000003</v>
      </c>
      <c r="AM129" s="34">
        <v>41687.300000000003</v>
      </c>
      <c r="AN129" s="34">
        <v>43289.4</v>
      </c>
      <c r="AO129" s="34">
        <v>44975.8</v>
      </c>
    </row>
    <row r="130" spans="1:41" ht="114.75" hidden="1">
      <c r="A130" s="41"/>
      <c r="B130" s="42"/>
      <c r="C130" s="23"/>
      <c r="D130" s="43"/>
      <c r="E130" s="43"/>
      <c r="F130" s="43" t="s">
        <v>140</v>
      </c>
      <c r="G130" s="43" t="s">
        <v>92</v>
      </c>
      <c r="H130" s="43" t="s">
        <v>141</v>
      </c>
      <c r="I130" s="43" t="s">
        <v>142</v>
      </c>
      <c r="J130" s="43"/>
      <c r="K130" s="43"/>
      <c r="L130" s="43"/>
      <c r="M130" s="43"/>
      <c r="N130" s="43"/>
      <c r="O130" s="43"/>
      <c r="P130" s="43"/>
      <c r="Q130" s="43"/>
      <c r="R130" s="43"/>
      <c r="S130" s="43"/>
      <c r="T130" s="43"/>
      <c r="U130" s="43"/>
      <c r="V130" s="43"/>
      <c r="W130" s="43"/>
      <c r="X130" s="43"/>
      <c r="Y130" s="43"/>
      <c r="Z130" s="43"/>
      <c r="AA130" s="43"/>
      <c r="AB130" s="43"/>
      <c r="AC130" s="44"/>
      <c r="AD130" s="43" t="s">
        <v>84</v>
      </c>
      <c r="AE130" s="43" t="s">
        <v>99</v>
      </c>
      <c r="AF130" s="45">
        <v>1169.5999999999999</v>
      </c>
      <c r="AG130" s="45">
        <v>1169.5999999999999</v>
      </c>
      <c r="AH130" s="45">
        <v>451.4</v>
      </c>
      <c r="AI130" s="45">
        <v>0</v>
      </c>
      <c r="AJ130" s="45">
        <v>451.4</v>
      </c>
      <c r="AK130" s="45">
        <v>0</v>
      </c>
      <c r="AL130" s="45">
        <v>0</v>
      </c>
      <c r="AM130" s="45">
        <v>0</v>
      </c>
      <c r="AN130" s="45">
        <v>0</v>
      </c>
      <c r="AO130" s="45">
        <v>0</v>
      </c>
    </row>
    <row r="131" spans="1:41" ht="153" hidden="1">
      <c r="A131" s="41"/>
      <c r="B131" s="42"/>
      <c r="C131" s="23"/>
      <c r="D131" s="43"/>
      <c r="E131" s="43"/>
      <c r="F131" s="43"/>
      <c r="G131" s="43"/>
      <c r="H131" s="43"/>
      <c r="I131" s="43"/>
      <c r="J131" s="43"/>
      <c r="K131" s="43"/>
      <c r="L131" s="43"/>
      <c r="M131" s="43" t="s">
        <v>111</v>
      </c>
      <c r="N131" s="43" t="s">
        <v>92</v>
      </c>
      <c r="O131" s="43" t="s">
        <v>112</v>
      </c>
      <c r="P131" s="43" t="s">
        <v>76</v>
      </c>
      <c r="Q131" s="43"/>
      <c r="R131" s="43"/>
      <c r="S131" s="43"/>
      <c r="T131" s="43"/>
      <c r="U131" s="43"/>
      <c r="V131" s="43"/>
      <c r="W131" s="43"/>
      <c r="X131" s="43"/>
      <c r="Y131" s="43"/>
      <c r="Z131" s="43"/>
      <c r="AA131" s="43"/>
      <c r="AB131" s="43"/>
      <c r="AC131" s="44"/>
      <c r="AD131" s="43" t="s">
        <v>84</v>
      </c>
      <c r="AE131" s="43" t="s">
        <v>99</v>
      </c>
      <c r="AF131" s="45">
        <v>0</v>
      </c>
      <c r="AG131" s="45">
        <v>0</v>
      </c>
      <c r="AH131" s="45">
        <v>1329.8</v>
      </c>
      <c r="AI131" s="45">
        <v>1125</v>
      </c>
      <c r="AJ131" s="45">
        <v>125</v>
      </c>
      <c r="AK131" s="45">
        <v>0</v>
      </c>
      <c r="AL131" s="45">
        <v>79.8</v>
      </c>
      <c r="AM131" s="45">
        <v>0</v>
      </c>
      <c r="AN131" s="45">
        <v>0</v>
      </c>
      <c r="AO131" s="45">
        <v>0</v>
      </c>
    </row>
    <row r="132" spans="1:41" ht="89.25" hidden="1">
      <c r="A132" s="30" t="s">
        <v>364</v>
      </c>
      <c r="B132" s="31" t="s">
        <v>365</v>
      </c>
      <c r="C132" s="32" t="s">
        <v>66</v>
      </c>
      <c r="D132" s="33" t="s">
        <v>366</v>
      </c>
      <c r="E132" s="33" t="s">
        <v>68</v>
      </c>
      <c r="F132" s="33"/>
      <c r="G132" s="33"/>
      <c r="H132" s="33"/>
      <c r="I132" s="33"/>
      <c r="J132" s="33"/>
      <c r="K132" s="33"/>
      <c r="L132" s="33"/>
      <c r="M132" s="33"/>
      <c r="N132" s="33"/>
      <c r="O132" s="33"/>
      <c r="P132" s="33"/>
      <c r="Q132" s="33"/>
      <c r="R132" s="33"/>
      <c r="S132" s="33"/>
      <c r="T132" s="33"/>
      <c r="U132" s="33"/>
      <c r="V132" s="33"/>
      <c r="W132" s="33"/>
      <c r="X132" s="33"/>
      <c r="Y132" s="33"/>
      <c r="Z132" s="33"/>
      <c r="AA132" s="33"/>
      <c r="AB132" s="33"/>
      <c r="AC132" s="33" t="s">
        <v>163</v>
      </c>
      <c r="AD132" s="33" t="s">
        <v>166</v>
      </c>
      <c r="AE132" s="33" t="s">
        <v>99</v>
      </c>
      <c r="AF132" s="34">
        <v>212.6</v>
      </c>
      <c r="AG132" s="34">
        <v>199</v>
      </c>
      <c r="AH132" s="34">
        <v>290</v>
      </c>
      <c r="AI132" s="34">
        <v>0</v>
      </c>
      <c r="AJ132" s="34">
        <v>0</v>
      </c>
      <c r="AK132" s="34">
        <v>0</v>
      </c>
      <c r="AL132" s="34">
        <v>290</v>
      </c>
      <c r="AM132" s="34">
        <v>174.6</v>
      </c>
      <c r="AN132" s="34">
        <v>178.2</v>
      </c>
      <c r="AO132" s="34">
        <v>185.2</v>
      </c>
    </row>
    <row r="133" spans="1:41" ht="89.25" hidden="1">
      <c r="A133" s="30" t="s">
        <v>367</v>
      </c>
      <c r="B133" s="31" t="s">
        <v>368</v>
      </c>
      <c r="C133" s="32" t="s">
        <v>66</v>
      </c>
      <c r="D133" s="33" t="s">
        <v>369</v>
      </c>
      <c r="E133" s="33" t="s">
        <v>68</v>
      </c>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t="s">
        <v>131</v>
      </c>
      <c r="AD133" s="33" t="s">
        <v>118</v>
      </c>
      <c r="AE133" s="33" t="s">
        <v>110</v>
      </c>
      <c r="AF133" s="34">
        <v>17752.099999999999</v>
      </c>
      <c r="AG133" s="34">
        <v>16465.5</v>
      </c>
      <c r="AH133" s="34">
        <v>13166.5</v>
      </c>
      <c r="AI133" s="34">
        <v>6246</v>
      </c>
      <c r="AJ133" s="34">
        <v>290.7</v>
      </c>
      <c r="AK133" s="34">
        <v>0</v>
      </c>
      <c r="AL133" s="34">
        <v>6629.8</v>
      </c>
      <c r="AM133" s="34">
        <v>19758</v>
      </c>
      <c r="AN133" s="34">
        <v>19203.7</v>
      </c>
      <c r="AO133" s="34">
        <v>19882.400000000001</v>
      </c>
    </row>
    <row r="134" spans="1:41" ht="229.5" hidden="1">
      <c r="A134" s="41"/>
      <c r="B134" s="42"/>
      <c r="C134" s="23"/>
      <c r="D134" s="43"/>
      <c r="E134" s="43"/>
      <c r="F134" s="43"/>
      <c r="G134" s="43"/>
      <c r="H134" s="43"/>
      <c r="I134" s="43"/>
      <c r="J134" s="43"/>
      <c r="K134" s="43"/>
      <c r="L134" s="43"/>
      <c r="M134" s="43" t="s">
        <v>181</v>
      </c>
      <c r="N134" s="43" t="s">
        <v>92</v>
      </c>
      <c r="O134" s="43" t="s">
        <v>182</v>
      </c>
      <c r="P134" s="43" t="s">
        <v>118</v>
      </c>
      <c r="Q134" s="43"/>
      <c r="R134" s="43"/>
      <c r="S134" s="43"/>
      <c r="T134" s="43"/>
      <c r="U134" s="43"/>
      <c r="V134" s="43"/>
      <c r="W134" s="43"/>
      <c r="X134" s="43"/>
      <c r="Y134" s="43"/>
      <c r="Z134" s="43"/>
      <c r="AA134" s="43"/>
      <c r="AB134" s="43"/>
      <c r="AC134" s="44"/>
      <c r="AD134" s="43" t="s">
        <v>118</v>
      </c>
      <c r="AE134" s="43" t="s">
        <v>110</v>
      </c>
      <c r="AF134" s="45">
        <v>5024</v>
      </c>
      <c r="AG134" s="45">
        <v>5024</v>
      </c>
      <c r="AH134" s="45">
        <v>4632.7</v>
      </c>
      <c r="AI134" s="45">
        <v>4446</v>
      </c>
      <c r="AJ134" s="45">
        <v>90.7</v>
      </c>
      <c r="AK134" s="45">
        <v>0</v>
      </c>
      <c r="AL134" s="45">
        <v>96</v>
      </c>
      <c r="AM134" s="45">
        <v>3416</v>
      </c>
      <c r="AN134" s="45">
        <v>3416</v>
      </c>
      <c r="AO134" s="45">
        <v>3479.6</v>
      </c>
    </row>
    <row r="135" spans="1:41" ht="165.75" hidden="1">
      <c r="A135" s="41"/>
      <c r="B135" s="42"/>
      <c r="C135" s="23"/>
      <c r="D135" s="43"/>
      <c r="E135" s="43"/>
      <c r="F135" s="43"/>
      <c r="G135" s="43"/>
      <c r="H135" s="43"/>
      <c r="I135" s="43"/>
      <c r="J135" s="43"/>
      <c r="K135" s="43"/>
      <c r="L135" s="43"/>
      <c r="M135" s="43" t="s">
        <v>252</v>
      </c>
      <c r="N135" s="43" t="s">
        <v>92</v>
      </c>
      <c r="O135" s="43" t="s">
        <v>253</v>
      </c>
      <c r="P135" s="43" t="s">
        <v>254</v>
      </c>
      <c r="Q135" s="43"/>
      <c r="R135" s="43"/>
      <c r="S135" s="43"/>
      <c r="T135" s="43"/>
      <c r="U135" s="43"/>
      <c r="V135" s="43"/>
      <c r="W135" s="43"/>
      <c r="X135" s="43"/>
      <c r="Y135" s="43"/>
      <c r="Z135" s="43"/>
      <c r="AA135" s="43"/>
      <c r="AB135" s="43"/>
      <c r="AC135" s="44"/>
      <c r="AD135" s="43" t="s">
        <v>118</v>
      </c>
      <c r="AE135" s="43" t="s">
        <v>110</v>
      </c>
      <c r="AF135" s="45">
        <v>0</v>
      </c>
      <c r="AG135" s="45">
        <v>0</v>
      </c>
      <c r="AH135" s="45">
        <v>2000</v>
      </c>
      <c r="AI135" s="45">
        <v>1800</v>
      </c>
      <c r="AJ135" s="45">
        <v>200</v>
      </c>
      <c r="AK135" s="45">
        <v>0</v>
      </c>
      <c r="AL135" s="45">
        <v>0</v>
      </c>
      <c r="AM135" s="45">
        <v>0</v>
      </c>
      <c r="AN135" s="45">
        <v>0</v>
      </c>
      <c r="AO135" s="45">
        <v>0</v>
      </c>
    </row>
    <row r="136" spans="1:41" ht="89.25" hidden="1">
      <c r="A136" s="30" t="s">
        <v>370</v>
      </c>
      <c r="B136" s="31" t="s">
        <v>371</v>
      </c>
      <c r="C136" s="32" t="s">
        <v>66</v>
      </c>
      <c r="D136" s="33" t="s">
        <v>372</v>
      </c>
      <c r="E136" s="33" t="s">
        <v>68</v>
      </c>
      <c r="F136" s="33"/>
      <c r="G136" s="33"/>
      <c r="H136" s="33"/>
      <c r="I136" s="33"/>
      <c r="J136" s="33"/>
      <c r="K136" s="33"/>
      <c r="L136" s="33"/>
      <c r="M136" s="33"/>
      <c r="N136" s="33"/>
      <c r="O136" s="33"/>
      <c r="P136" s="33"/>
      <c r="Q136" s="33"/>
      <c r="R136" s="33"/>
      <c r="S136" s="33"/>
      <c r="T136" s="33"/>
      <c r="U136" s="33"/>
      <c r="V136" s="33"/>
      <c r="W136" s="33"/>
      <c r="X136" s="33"/>
      <c r="Y136" s="33"/>
      <c r="Z136" s="33"/>
      <c r="AA136" s="33"/>
      <c r="AB136" s="33"/>
      <c r="AC136" s="33" t="s">
        <v>29</v>
      </c>
      <c r="AD136" s="33" t="s">
        <v>75</v>
      </c>
      <c r="AE136" s="33" t="s">
        <v>118</v>
      </c>
      <c r="AF136" s="34">
        <v>349</v>
      </c>
      <c r="AG136" s="34">
        <v>52.3</v>
      </c>
      <c r="AH136" s="34">
        <v>296.7</v>
      </c>
      <c r="AI136" s="34">
        <v>0</v>
      </c>
      <c r="AJ136" s="34">
        <v>148.30000000000001</v>
      </c>
      <c r="AK136" s="34">
        <v>0</v>
      </c>
      <c r="AL136" s="34">
        <v>148.4</v>
      </c>
      <c r="AM136" s="34">
        <v>0</v>
      </c>
      <c r="AN136" s="34">
        <v>0</v>
      </c>
      <c r="AO136" s="34">
        <v>0</v>
      </c>
    </row>
    <row r="137" spans="1:41" ht="89.25" hidden="1">
      <c r="A137" s="30" t="s">
        <v>373</v>
      </c>
      <c r="B137" s="31" t="s">
        <v>374</v>
      </c>
      <c r="C137" s="32" t="s">
        <v>66</v>
      </c>
      <c r="D137" s="33" t="s">
        <v>375</v>
      </c>
      <c r="E137" s="33" t="s">
        <v>68</v>
      </c>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t="s">
        <v>97</v>
      </c>
      <c r="AD137" s="33" t="s">
        <v>98</v>
      </c>
      <c r="AE137" s="33" t="s">
        <v>98</v>
      </c>
      <c r="AF137" s="34">
        <v>194.7</v>
      </c>
      <c r="AG137" s="34">
        <v>194</v>
      </c>
      <c r="AH137" s="34">
        <v>37.5</v>
      </c>
      <c r="AI137" s="34">
        <v>0</v>
      </c>
      <c r="AJ137" s="34">
        <v>0</v>
      </c>
      <c r="AK137" s="34">
        <v>0</v>
      </c>
      <c r="AL137" s="34">
        <v>37.5</v>
      </c>
      <c r="AM137" s="34">
        <v>109</v>
      </c>
      <c r="AN137" s="34">
        <v>110.5</v>
      </c>
      <c r="AO137" s="34">
        <v>115.1</v>
      </c>
    </row>
    <row r="138" spans="1:41" ht="63.75" hidden="1">
      <c r="A138" s="35" t="s">
        <v>376</v>
      </c>
      <c r="B138" s="36" t="s">
        <v>377</v>
      </c>
      <c r="C138" s="37" t="s">
        <v>59</v>
      </c>
      <c r="D138" s="37" t="s">
        <v>59</v>
      </c>
      <c r="E138" s="37" t="s">
        <v>59</v>
      </c>
      <c r="F138" s="37" t="s">
        <v>59</v>
      </c>
      <c r="G138" s="37" t="s">
        <v>59</v>
      </c>
      <c r="H138" s="37" t="s">
        <v>59</v>
      </c>
      <c r="I138" s="37" t="s">
        <v>59</v>
      </c>
      <c r="J138" s="37" t="s">
        <v>59</v>
      </c>
      <c r="K138" s="37" t="s">
        <v>59</v>
      </c>
      <c r="L138" s="37" t="s">
        <v>59</v>
      </c>
      <c r="M138" s="37" t="s">
        <v>59</v>
      </c>
      <c r="N138" s="37" t="s">
        <v>59</v>
      </c>
      <c r="O138" s="37" t="s">
        <v>59</v>
      </c>
      <c r="P138" s="37" t="s">
        <v>59</v>
      </c>
      <c r="Q138" s="37" t="s">
        <v>59</v>
      </c>
      <c r="R138" s="37" t="s">
        <v>59</v>
      </c>
      <c r="S138" s="37" t="s">
        <v>59</v>
      </c>
      <c r="T138" s="37" t="s">
        <v>59</v>
      </c>
      <c r="U138" s="37" t="s">
        <v>59</v>
      </c>
      <c r="V138" s="37" t="s">
        <v>59</v>
      </c>
      <c r="W138" s="37" t="s">
        <v>59</v>
      </c>
      <c r="X138" s="37" t="s">
        <v>59</v>
      </c>
      <c r="Y138" s="37" t="s">
        <v>59</v>
      </c>
      <c r="Z138" s="37" t="s">
        <v>59</v>
      </c>
      <c r="AA138" s="37" t="s">
        <v>59</v>
      </c>
      <c r="AB138" s="37" t="s">
        <v>59</v>
      </c>
      <c r="AC138" s="37" t="s">
        <v>59</v>
      </c>
      <c r="AD138" s="37" t="s">
        <v>59</v>
      </c>
      <c r="AE138" s="37" t="s">
        <v>59</v>
      </c>
      <c r="AF138" s="38">
        <v>13602.2</v>
      </c>
      <c r="AG138" s="38">
        <v>13366.9</v>
      </c>
      <c r="AH138" s="38">
        <v>12299.8</v>
      </c>
      <c r="AI138" s="38">
        <v>0</v>
      </c>
      <c r="AJ138" s="38">
        <v>0</v>
      </c>
      <c r="AK138" s="38">
        <v>0</v>
      </c>
      <c r="AL138" s="38">
        <v>12299.8</v>
      </c>
      <c r="AM138" s="38">
        <v>7328.7</v>
      </c>
      <c r="AN138" s="38">
        <v>7328.7</v>
      </c>
      <c r="AO138" s="38">
        <v>7614.5</v>
      </c>
    </row>
    <row r="139" spans="1:41" ht="165.75" hidden="1">
      <c r="A139" s="30" t="s">
        <v>378</v>
      </c>
      <c r="B139" s="31" t="s">
        <v>379</v>
      </c>
      <c r="C139" s="32" t="s">
        <v>66</v>
      </c>
      <c r="D139" s="33" t="s">
        <v>190</v>
      </c>
      <c r="E139" s="33" t="s">
        <v>68</v>
      </c>
      <c r="F139" s="33"/>
      <c r="G139" s="33"/>
      <c r="H139" s="33"/>
      <c r="I139" s="33"/>
      <c r="J139" s="33"/>
      <c r="K139" s="33"/>
      <c r="L139" s="33"/>
      <c r="M139" s="33"/>
      <c r="N139" s="33"/>
      <c r="O139" s="33"/>
      <c r="P139" s="33"/>
      <c r="Q139" s="33"/>
      <c r="R139" s="33"/>
      <c r="S139" s="33"/>
      <c r="T139" s="33"/>
      <c r="U139" s="33"/>
      <c r="V139" s="33"/>
      <c r="W139" s="33"/>
      <c r="X139" s="33"/>
      <c r="Y139" s="33"/>
      <c r="Z139" s="33"/>
      <c r="AA139" s="33"/>
      <c r="AB139" s="33"/>
      <c r="AC139" s="33" t="s">
        <v>74</v>
      </c>
      <c r="AD139" s="33" t="s">
        <v>75</v>
      </c>
      <c r="AE139" s="33" t="s">
        <v>76</v>
      </c>
      <c r="AF139" s="34">
        <v>13602.2</v>
      </c>
      <c r="AG139" s="34">
        <v>13366.9</v>
      </c>
      <c r="AH139" s="34">
        <v>12299.8</v>
      </c>
      <c r="AI139" s="34">
        <v>0</v>
      </c>
      <c r="AJ139" s="34">
        <v>0</v>
      </c>
      <c r="AK139" s="34">
        <v>0</v>
      </c>
      <c r="AL139" s="34">
        <v>12299.8</v>
      </c>
      <c r="AM139" s="34">
        <v>7328.7</v>
      </c>
      <c r="AN139" s="34">
        <v>7328.7</v>
      </c>
      <c r="AO139" s="34">
        <v>7614.5</v>
      </c>
    </row>
    <row r="140" spans="1:41" ht="127.5" hidden="1">
      <c r="A140" s="35" t="s">
        <v>380</v>
      </c>
      <c r="B140" s="36" t="s">
        <v>381</v>
      </c>
      <c r="C140" s="37" t="s">
        <v>59</v>
      </c>
      <c r="D140" s="37" t="s">
        <v>59</v>
      </c>
      <c r="E140" s="37" t="s">
        <v>59</v>
      </c>
      <c r="F140" s="37" t="s">
        <v>59</v>
      </c>
      <c r="G140" s="37" t="s">
        <v>59</v>
      </c>
      <c r="H140" s="37" t="s">
        <v>59</v>
      </c>
      <c r="I140" s="37" t="s">
        <v>59</v>
      </c>
      <c r="J140" s="37" t="s">
        <v>59</v>
      </c>
      <c r="K140" s="37" t="s">
        <v>59</v>
      </c>
      <c r="L140" s="37" t="s">
        <v>59</v>
      </c>
      <c r="M140" s="37" t="s">
        <v>59</v>
      </c>
      <c r="N140" s="37" t="s">
        <v>59</v>
      </c>
      <c r="O140" s="37" t="s">
        <v>59</v>
      </c>
      <c r="P140" s="37" t="s">
        <v>59</v>
      </c>
      <c r="Q140" s="37" t="s">
        <v>59</v>
      </c>
      <c r="R140" s="37" t="s">
        <v>59</v>
      </c>
      <c r="S140" s="37" t="s">
        <v>59</v>
      </c>
      <c r="T140" s="37" t="s">
        <v>59</v>
      </c>
      <c r="U140" s="37" t="s">
        <v>59</v>
      </c>
      <c r="V140" s="37" t="s">
        <v>59</v>
      </c>
      <c r="W140" s="37" t="s">
        <v>59</v>
      </c>
      <c r="X140" s="37" t="s">
        <v>59</v>
      </c>
      <c r="Y140" s="37" t="s">
        <v>59</v>
      </c>
      <c r="Z140" s="37" t="s">
        <v>59</v>
      </c>
      <c r="AA140" s="37" t="s">
        <v>59</v>
      </c>
      <c r="AB140" s="37" t="s">
        <v>59</v>
      </c>
      <c r="AC140" s="37" t="s">
        <v>59</v>
      </c>
      <c r="AD140" s="37" t="s">
        <v>59</v>
      </c>
      <c r="AE140" s="37" t="s">
        <v>59</v>
      </c>
      <c r="AF140" s="38">
        <v>40518.800000000003</v>
      </c>
      <c r="AG140" s="38">
        <v>35708.300000000003</v>
      </c>
      <c r="AH140" s="38">
        <v>42492.4</v>
      </c>
      <c r="AI140" s="38">
        <v>0</v>
      </c>
      <c r="AJ140" s="38">
        <v>0</v>
      </c>
      <c r="AK140" s="38">
        <v>0</v>
      </c>
      <c r="AL140" s="38">
        <v>42492.4</v>
      </c>
      <c r="AM140" s="38">
        <v>42649.7</v>
      </c>
      <c r="AN140" s="38">
        <v>43250.9</v>
      </c>
      <c r="AO140" s="38">
        <v>44940.6</v>
      </c>
    </row>
    <row r="141" spans="1:41" ht="89.25" hidden="1">
      <c r="A141" s="30" t="s">
        <v>382</v>
      </c>
      <c r="B141" s="31" t="s">
        <v>383</v>
      </c>
      <c r="C141" s="32" t="s">
        <v>66</v>
      </c>
      <c r="D141" s="33" t="s">
        <v>195</v>
      </c>
      <c r="E141" s="33" t="s">
        <v>68</v>
      </c>
      <c r="F141" s="33"/>
      <c r="G141" s="33"/>
      <c r="H141" s="33"/>
      <c r="I141" s="33"/>
      <c r="J141" s="33"/>
      <c r="K141" s="33"/>
      <c r="L141" s="33"/>
      <c r="M141" s="33"/>
      <c r="N141" s="33"/>
      <c r="O141" s="33"/>
      <c r="P141" s="33"/>
      <c r="Q141" s="33"/>
      <c r="R141" s="33"/>
      <c r="S141" s="33"/>
      <c r="T141" s="33"/>
      <c r="U141" s="33"/>
      <c r="V141" s="33"/>
      <c r="W141" s="33"/>
      <c r="X141" s="33"/>
      <c r="Y141" s="33"/>
      <c r="Z141" s="33"/>
      <c r="AA141" s="33"/>
      <c r="AB141" s="33"/>
      <c r="AC141" s="33" t="s">
        <v>28</v>
      </c>
      <c r="AD141" s="33" t="s">
        <v>99</v>
      </c>
      <c r="AE141" s="33" t="s">
        <v>75</v>
      </c>
      <c r="AF141" s="34">
        <v>13386.7</v>
      </c>
      <c r="AG141" s="34">
        <v>10485.700000000001</v>
      </c>
      <c r="AH141" s="34">
        <v>13722.8</v>
      </c>
      <c r="AI141" s="34">
        <v>0</v>
      </c>
      <c r="AJ141" s="34">
        <v>0</v>
      </c>
      <c r="AK141" s="34">
        <v>0</v>
      </c>
      <c r="AL141" s="34">
        <v>13722.8</v>
      </c>
      <c r="AM141" s="34">
        <v>14553.4</v>
      </c>
      <c r="AN141" s="34">
        <v>15024.1</v>
      </c>
      <c r="AO141" s="34">
        <v>15735.3</v>
      </c>
    </row>
    <row r="142" spans="1:41" ht="89.25" hidden="1">
      <c r="A142" s="30" t="s">
        <v>384</v>
      </c>
      <c r="B142" s="31" t="s">
        <v>385</v>
      </c>
      <c r="C142" s="32" t="s">
        <v>66</v>
      </c>
      <c r="D142" s="33" t="s">
        <v>195</v>
      </c>
      <c r="E142" s="33" t="s">
        <v>68</v>
      </c>
      <c r="F142" s="33"/>
      <c r="G142" s="33"/>
      <c r="H142" s="33"/>
      <c r="I142" s="33"/>
      <c r="J142" s="33"/>
      <c r="K142" s="33"/>
      <c r="L142" s="33"/>
      <c r="M142" s="33"/>
      <c r="N142" s="33"/>
      <c r="O142" s="33"/>
      <c r="P142" s="33"/>
      <c r="Q142" s="33"/>
      <c r="R142" s="33"/>
      <c r="S142" s="33"/>
      <c r="T142" s="33"/>
      <c r="U142" s="33"/>
      <c r="V142" s="33"/>
      <c r="W142" s="33"/>
      <c r="X142" s="33"/>
      <c r="Y142" s="33"/>
      <c r="Z142" s="33"/>
      <c r="AA142" s="33"/>
      <c r="AB142" s="33"/>
      <c r="AC142" s="33" t="s">
        <v>28</v>
      </c>
      <c r="AD142" s="33" t="s">
        <v>99</v>
      </c>
      <c r="AE142" s="33" t="s">
        <v>75</v>
      </c>
      <c r="AF142" s="34">
        <v>15702.6</v>
      </c>
      <c r="AG142" s="34">
        <v>14720.4</v>
      </c>
      <c r="AH142" s="34">
        <v>16538.5</v>
      </c>
      <c r="AI142" s="34">
        <v>0</v>
      </c>
      <c r="AJ142" s="34">
        <v>0</v>
      </c>
      <c r="AK142" s="34">
        <v>0</v>
      </c>
      <c r="AL142" s="34">
        <v>16538.5</v>
      </c>
      <c r="AM142" s="34">
        <v>16538.5</v>
      </c>
      <c r="AN142" s="34">
        <v>16538.5</v>
      </c>
      <c r="AO142" s="34">
        <v>17183.5</v>
      </c>
    </row>
    <row r="143" spans="1:41" ht="89.25" hidden="1">
      <c r="A143" s="30" t="s">
        <v>386</v>
      </c>
      <c r="B143" s="31" t="s">
        <v>387</v>
      </c>
      <c r="C143" s="32" t="s">
        <v>66</v>
      </c>
      <c r="D143" s="33" t="s">
        <v>388</v>
      </c>
      <c r="E143" s="33" t="s">
        <v>68</v>
      </c>
      <c r="F143" s="33"/>
      <c r="G143" s="33"/>
      <c r="H143" s="33"/>
      <c r="I143" s="33"/>
      <c r="J143" s="33"/>
      <c r="K143" s="33"/>
      <c r="L143" s="33"/>
      <c r="M143" s="33"/>
      <c r="N143" s="33"/>
      <c r="O143" s="33"/>
      <c r="P143" s="33"/>
      <c r="Q143" s="33"/>
      <c r="R143" s="33"/>
      <c r="S143" s="33"/>
      <c r="T143" s="33"/>
      <c r="U143" s="33"/>
      <c r="V143" s="33"/>
      <c r="W143" s="33"/>
      <c r="X143" s="33"/>
      <c r="Y143" s="33"/>
      <c r="Z143" s="33"/>
      <c r="AA143" s="33"/>
      <c r="AB143" s="33"/>
      <c r="AC143" s="33" t="s">
        <v>28</v>
      </c>
      <c r="AD143" s="33" t="s">
        <v>99</v>
      </c>
      <c r="AE143" s="33" t="s">
        <v>105</v>
      </c>
      <c r="AF143" s="34">
        <v>10282.700000000001</v>
      </c>
      <c r="AG143" s="34">
        <v>9537</v>
      </c>
      <c r="AH143" s="34">
        <v>10707.9</v>
      </c>
      <c r="AI143" s="34">
        <v>0</v>
      </c>
      <c r="AJ143" s="34">
        <v>0</v>
      </c>
      <c r="AK143" s="34">
        <v>0</v>
      </c>
      <c r="AL143" s="34">
        <v>10707.9</v>
      </c>
      <c r="AM143" s="34">
        <v>10707.9</v>
      </c>
      <c r="AN143" s="34">
        <v>10707.9</v>
      </c>
      <c r="AO143" s="34">
        <v>11125.5</v>
      </c>
    </row>
    <row r="144" spans="1:41" ht="102" hidden="1">
      <c r="A144" s="30" t="s">
        <v>389</v>
      </c>
      <c r="B144" s="31" t="s">
        <v>390</v>
      </c>
      <c r="C144" s="32" t="s">
        <v>66</v>
      </c>
      <c r="D144" s="33" t="s">
        <v>209</v>
      </c>
      <c r="E144" s="33" t="s">
        <v>68</v>
      </c>
      <c r="F144" s="33"/>
      <c r="G144" s="33"/>
      <c r="H144" s="33"/>
      <c r="I144" s="33"/>
      <c r="J144" s="33"/>
      <c r="K144" s="33"/>
      <c r="L144" s="33"/>
      <c r="M144" s="33"/>
      <c r="N144" s="33"/>
      <c r="O144" s="33"/>
      <c r="P144" s="33"/>
      <c r="Q144" s="33"/>
      <c r="R144" s="33"/>
      <c r="S144" s="33"/>
      <c r="T144" s="33"/>
      <c r="U144" s="33"/>
      <c r="V144" s="33"/>
      <c r="W144" s="33"/>
      <c r="X144" s="33"/>
      <c r="Y144" s="33"/>
      <c r="Z144" s="33"/>
      <c r="AA144" s="33"/>
      <c r="AB144" s="33"/>
      <c r="AC144" s="33" t="s">
        <v>135</v>
      </c>
      <c r="AD144" s="33" t="s">
        <v>99</v>
      </c>
      <c r="AE144" s="33" t="s">
        <v>98</v>
      </c>
      <c r="AF144" s="34">
        <v>600</v>
      </c>
      <c r="AG144" s="34">
        <v>600</v>
      </c>
      <c r="AH144" s="34">
        <v>429.7</v>
      </c>
      <c r="AI144" s="34">
        <v>0</v>
      </c>
      <c r="AJ144" s="34">
        <v>0</v>
      </c>
      <c r="AK144" s="34">
        <v>0</v>
      </c>
      <c r="AL144" s="34">
        <v>429.7</v>
      </c>
      <c r="AM144" s="34">
        <v>0</v>
      </c>
      <c r="AN144" s="34">
        <v>0</v>
      </c>
      <c r="AO144" s="34">
        <v>0</v>
      </c>
    </row>
    <row r="145" spans="1:41" ht="140.25" hidden="1">
      <c r="A145" s="30" t="s">
        <v>391</v>
      </c>
      <c r="B145" s="31" t="s">
        <v>392</v>
      </c>
      <c r="C145" s="32" t="s">
        <v>220</v>
      </c>
      <c r="D145" s="33" t="s">
        <v>92</v>
      </c>
      <c r="E145" s="33" t="s">
        <v>221</v>
      </c>
      <c r="F145" s="33"/>
      <c r="G145" s="33"/>
      <c r="H145" s="33"/>
      <c r="I145" s="33"/>
      <c r="J145" s="33"/>
      <c r="K145" s="33"/>
      <c r="L145" s="33"/>
      <c r="M145" s="33"/>
      <c r="N145" s="33"/>
      <c r="O145" s="33"/>
      <c r="P145" s="33"/>
      <c r="Q145" s="33"/>
      <c r="R145" s="33"/>
      <c r="S145" s="33"/>
      <c r="T145" s="33"/>
      <c r="U145" s="33"/>
      <c r="V145" s="33"/>
      <c r="W145" s="33"/>
      <c r="X145" s="33"/>
      <c r="Y145" s="33"/>
      <c r="Z145" s="33"/>
      <c r="AA145" s="33"/>
      <c r="AB145" s="33"/>
      <c r="AC145" s="33" t="s">
        <v>222</v>
      </c>
      <c r="AD145" s="33" t="s">
        <v>99</v>
      </c>
      <c r="AE145" s="33" t="s">
        <v>75</v>
      </c>
      <c r="AF145" s="34">
        <v>313.60000000000002</v>
      </c>
      <c r="AG145" s="34">
        <v>142.6</v>
      </c>
      <c r="AH145" s="34">
        <v>835.8</v>
      </c>
      <c r="AI145" s="34">
        <v>0</v>
      </c>
      <c r="AJ145" s="34">
        <v>0</v>
      </c>
      <c r="AK145" s="34">
        <v>0</v>
      </c>
      <c r="AL145" s="34">
        <v>835.8</v>
      </c>
      <c r="AM145" s="34">
        <v>582</v>
      </c>
      <c r="AN145" s="34">
        <v>702</v>
      </c>
      <c r="AO145" s="34">
        <v>607</v>
      </c>
    </row>
    <row r="146" spans="1:41" ht="89.25" hidden="1">
      <c r="A146" s="41"/>
      <c r="B146" s="42"/>
      <c r="C146" s="23" t="s">
        <v>66</v>
      </c>
      <c r="D146" s="43" t="s">
        <v>195</v>
      </c>
      <c r="E146" s="43" t="s">
        <v>68</v>
      </c>
      <c r="F146" s="43"/>
      <c r="G146" s="43"/>
      <c r="H146" s="43"/>
      <c r="I146" s="43"/>
      <c r="J146" s="43"/>
      <c r="K146" s="43"/>
      <c r="L146" s="43"/>
      <c r="M146" s="43"/>
      <c r="N146" s="43"/>
      <c r="O146" s="43"/>
      <c r="P146" s="43"/>
      <c r="Q146" s="43"/>
      <c r="R146" s="43"/>
      <c r="S146" s="43"/>
      <c r="T146" s="43"/>
      <c r="U146" s="43"/>
      <c r="V146" s="43"/>
      <c r="W146" s="43"/>
      <c r="X146" s="43"/>
      <c r="Y146" s="43"/>
      <c r="Z146" s="43"/>
      <c r="AA146" s="43"/>
      <c r="AB146" s="43"/>
      <c r="AC146" s="44"/>
      <c r="AD146" s="43"/>
      <c r="AE146" s="43"/>
      <c r="AF146" s="45">
        <v>0</v>
      </c>
      <c r="AG146" s="45">
        <v>0</v>
      </c>
      <c r="AH146" s="45">
        <v>0</v>
      </c>
      <c r="AI146" s="45">
        <v>0</v>
      </c>
      <c r="AJ146" s="45">
        <v>0</v>
      </c>
      <c r="AK146" s="45">
        <v>0</v>
      </c>
      <c r="AL146" s="45">
        <v>0</v>
      </c>
      <c r="AM146" s="45">
        <v>0</v>
      </c>
      <c r="AN146" s="45">
        <v>0</v>
      </c>
      <c r="AO146" s="45">
        <v>0</v>
      </c>
    </row>
    <row r="147" spans="1:41" ht="63.75" hidden="1">
      <c r="A147" s="30" t="s">
        <v>393</v>
      </c>
      <c r="B147" s="31" t="s">
        <v>394</v>
      </c>
      <c r="C147" s="32" t="s">
        <v>227</v>
      </c>
      <c r="D147" s="33" t="s">
        <v>92</v>
      </c>
      <c r="E147" s="33" t="s">
        <v>228</v>
      </c>
      <c r="F147" s="33"/>
      <c r="G147" s="33"/>
      <c r="H147" s="33"/>
      <c r="I147" s="33"/>
      <c r="J147" s="33"/>
      <c r="K147" s="33"/>
      <c r="L147" s="33"/>
      <c r="M147" s="33"/>
      <c r="N147" s="33"/>
      <c r="O147" s="33"/>
      <c r="P147" s="33"/>
      <c r="Q147" s="33"/>
      <c r="R147" s="33"/>
      <c r="S147" s="33"/>
      <c r="T147" s="33"/>
      <c r="U147" s="33"/>
      <c r="V147" s="33"/>
      <c r="W147" s="33"/>
      <c r="X147" s="33"/>
      <c r="Y147" s="33"/>
      <c r="Z147" s="33"/>
      <c r="AA147" s="33"/>
      <c r="AB147" s="33"/>
      <c r="AC147" s="33" t="s">
        <v>229</v>
      </c>
      <c r="AD147" s="33" t="s">
        <v>230</v>
      </c>
      <c r="AE147" s="33" t="s">
        <v>99</v>
      </c>
      <c r="AF147" s="34">
        <v>233.2</v>
      </c>
      <c r="AG147" s="34">
        <v>222.6</v>
      </c>
      <c r="AH147" s="34">
        <v>257.7</v>
      </c>
      <c r="AI147" s="34">
        <v>0</v>
      </c>
      <c r="AJ147" s="34">
        <v>0</v>
      </c>
      <c r="AK147" s="34">
        <v>0</v>
      </c>
      <c r="AL147" s="34">
        <v>257.7</v>
      </c>
      <c r="AM147" s="34">
        <v>267.89999999999998</v>
      </c>
      <c r="AN147" s="34">
        <v>278.39999999999998</v>
      </c>
      <c r="AO147" s="34">
        <v>289.3</v>
      </c>
    </row>
    <row r="148" spans="1:41" ht="114.75" hidden="1">
      <c r="A148" s="35" t="s">
        <v>395</v>
      </c>
      <c r="B148" s="36" t="s">
        <v>396</v>
      </c>
      <c r="C148" s="37" t="s">
        <v>59</v>
      </c>
      <c r="D148" s="37" t="s">
        <v>59</v>
      </c>
      <c r="E148" s="37" t="s">
        <v>59</v>
      </c>
      <c r="F148" s="37" t="s">
        <v>59</v>
      </c>
      <c r="G148" s="37" t="s">
        <v>59</v>
      </c>
      <c r="H148" s="37" t="s">
        <v>59</v>
      </c>
      <c r="I148" s="37" t="s">
        <v>59</v>
      </c>
      <c r="J148" s="37" t="s">
        <v>59</v>
      </c>
      <c r="K148" s="37" t="s">
        <v>59</v>
      </c>
      <c r="L148" s="37" t="s">
        <v>59</v>
      </c>
      <c r="M148" s="37" t="s">
        <v>59</v>
      </c>
      <c r="N148" s="37" t="s">
        <v>59</v>
      </c>
      <c r="O148" s="37" t="s">
        <v>59</v>
      </c>
      <c r="P148" s="37" t="s">
        <v>59</v>
      </c>
      <c r="Q148" s="37" t="s">
        <v>59</v>
      </c>
      <c r="R148" s="37" t="s">
        <v>59</v>
      </c>
      <c r="S148" s="37" t="s">
        <v>59</v>
      </c>
      <c r="T148" s="37" t="s">
        <v>59</v>
      </c>
      <c r="U148" s="37" t="s">
        <v>59</v>
      </c>
      <c r="V148" s="37" t="s">
        <v>59</v>
      </c>
      <c r="W148" s="37" t="s">
        <v>59</v>
      </c>
      <c r="X148" s="37" t="s">
        <v>59</v>
      </c>
      <c r="Y148" s="37" t="s">
        <v>59</v>
      </c>
      <c r="Z148" s="37" t="s">
        <v>59</v>
      </c>
      <c r="AA148" s="37" t="s">
        <v>59</v>
      </c>
      <c r="AB148" s="37" t="s">
        <v>59</v>
      </c>
      <c r="AC148" s="37" t="s">
        <v>59</v>
      </c>
      <c r="AD148" s="37" t="s">
        <v>59</v>
      </c>
      <c r="AE148" s="37" t="s">
        <v>59</v>
      </c>
      <c r="AF148" s="38">
        <v>3590.7</v>
      </c>
      <c r="AG148" s="38">
        <v>3590.7</v>
      </c>
      <c r="AH148" s="38">
        <v>4034.5</v>
      </c>
      <c r="AI148" s="38">
        <v>2809.5</v>
      </c>
      <c r="AJ148" s="38">
        <v>1225</v>
      </c>
      <c r="AK148" s="38">
        <v>0</v>
      </c>
      <c r="AL148" s="38">
        <v>0</v>
      </c>
      <c r="AM148" s="38">
        <v>4065</v>
      </c>
      <c r="AN148" s="38">
        <v>4180.2</v>
      </c>
      <c r="AO148" s="38">
        <v>4343.5</v>
      </c>
    </row>
    <row r="149" spans="1:41" ht="25.5" hidden="1">
      <c r="A149" s="35" t="s">
        <v>397</v>
      </c>
      <c r="B149" s="36" t="s">
        <v>398</v>
      </c>
      <c r="C149" s="37" t="s">
        <v>59</v>
      </c>
      <c r="D149" s="37" t="s">
        <v>59</v>
      </c>
      <c r="E149" s="37" t="s">
        <v>59</v>
      </c>
      <c r="F149" s="37" t="s">
        <v>59</v>
      </c>
      <c r="G149" s="37" t="s">
        <v>59</v>
      </c>
      <c r="H149" s="37" t="s">
        <v>59</v>
      </c>
      <c r="I149" s="37" t="s">
        <v>59</v>
      </c>
      <c r="J149" s="37" t="s">
        <v>59</v>
      </c>
      <c r="K149" s="37" t="s">
        <v>59</v>
      </c>
      <c r="L149" s="37" t="s">
        <v>59</v>
      </c>
      <c r="M149" s="37" t="s">
        <v>59</v>
      </c>
      <c r="N149" s="37" t="s">
        <v>59</v>
      </c>
      <c r="O149" s="37" t="s">
        <v>59</v>
      </c>
      <c r="P149" s="37" t="s">
        <v>59</v>
      </c>
      <c r="Q149" s="37" t="s">
        <v>59</v>
      </c>
      <c r="R149" s="37" t="s">
        <v>59</v>
      </c>
      <c r="S149" s="37" t="s">
        <v>59</v>
      </c>
      <c r="T149" s="37" t="s">
        <v>59</v>
      </c>
      <c r="U149" s="37" t="s">
        <v>59</v>
      </c>
      <c r="V149" s="37" t="s">
        <v>59</v>
      </c>
      <c r="W149" s="37" t="s">
        <v>59</v>
      </c>
      <c r="X149" s="37" t="s">
        <v>59</v>
      </c>
      <c r="Y149" s="37" t="s">
        <v>59</v>
      </c>
      <c r="Z149" s="37" t="s">
        <v>59</v>
      </c>
      <c r="AA149" s="37" t="s">
        <v>59</v>
      </c>
      <c r="AB149" s="37" t="s">
        <v>59</v>
      </c>
      <c r="AC149" s="37" t="s">
        <v>59</v>
      </c>
      <c r="AD149" s="37" t="s">
        <v>59</v>
      </c>
      <c r="AE149" s="37" t="s">
        <v>59</v>
      </c>
      <c r="AF149" s="38">
        <v>2715.7</v>
      </c>
      <c r="AG149" s="38">
        <v>2715.7</v>
      </c>
      <c r="AH149" s="38">
        <v>2809.5</v>
      </c>
      <c r="AI149" s="38">
        <v>2809.5</v>
      </c>
      <c r="AJ149" s="38">
        <v>0</v>
      </c>
      <c r="AK149" s="38">
        <v>0</v>
      </c>
      <c r="AL149" s="38">
        <v>0</v>
      </c>
      <c r="AM149" s="38">
        <v>2840</v>
      </c>
      <c r="AN149" s="38">
        <v>2955.2</v>
      </c>
      <c r="AO149" s="38">
        <v>3070.5</v>
      </c>
    </row>
    <row r="150" spans="1:41" ht="63.75" hidden="1">
      <c r="A150" s="30" t="s">
        <v>399</v>
      </c>
      <c r="B150" s="31" t="s">
        <v>400</v>
      </c>
      <c r="C150" s="32" t="s">
        <v>331</v>
      </c>
      <c r="D150" s="33" t="s">
        <v>92</v>
      </c>
      <c r="E150" s="33" t="s">
        <v>333</v>
      </c>
      <c r="F150" s="33"/>
      <c r="G150" s="33"/>
      <c r="H150" s="33"/>
      <c r="I150" s="33"/>
      <c r="J150" s="33"/>
      <c r="K150" s="33"/>
      <c r="L150" s="33"/>
      <c r="M150" s="33"/>
      <c r="N150" s="33"/>
      <c r="O150" s="33"/>
      <c r="P150" s="33"/>
      <c r="Q150" s="33"/>
      <c r="R150" s="33"/>
      <c r="S150" s="33"/>
      <c r="T150" s="33"/>
      <c r="U150" s="33"/>
      <c r="V150" s="33"/>
      <c r="W150" s="33"/>
      <c r="X150" s="33"/>
      <c r="Y150" s="33"/>
      <c r="Z150" s="33"/>
      <c r="AA150" s="33"/>
      <c r="AB150" s="33"/>
      <c r="AC150" s="33"/>
      <c r="AD150" s="33" t="s">
        <v>105</v>
      </c>
      <c r="AE150" s="33" t="s">
        <v>110</v>
      </c>
      <c r="AF150" s="34">
        <v>2715.7</v>
      </c>
      <c r="AG150" s="34">
        <v>2715.7</v>
      </c>
      <c r="AH150" s="34">
        <v>2809.5</v>
      </c>
      <c r="AI150" s="34">
        <v>2809.5</v>
      </c>
      <c r="AJ150" s="34">
        <v>0</v>
      </c>
      <c r="AK150" s="34">
        <v>0</v>
      </c>
      <c r="AL150" s="34">
        <v>0</v>
      </c>
      <c r="AM150" s="34">
        <v>2840</v>
      </c>
      <c r="AN150" s="34">
        <v>2955.2</v>
      </c>
      <c r="AO150" s="34">
        <v>3070.5</v>
      </c>
    </row>
    <row r="151" spans="1:41" ht="25.5" hidden="1">
      <c r="A151" s="35" t="s">
        <v>401</v>
      </c>
      <c r="B151" s="36" t="s">
        <v>402</v>
      </c>
      <c r="C151" s="37" t="s">
        <v>59</v>
      </c>
      <c r="D151" s="37" t="s">
        <v>59</v>
      </c>
      <c r="E151" s="37" t="s">
        <v>59</v>
      </c>
      <c r="F151" s="37" t="s">
        <v>59</v>
      </c>
      <c r="G151" s="37" t="s">
        <v>59</v>
      </c>
      <c r="H151" s="37" t="s">
        <v>59</v>
      </c>
      <c r="I151" s="37" t="s">
        <v>59</v>
      </c>
      <c r="J151" s="37" t="s">
        <v>59</v>
      </c>
      <c r="K151" s="37" t="s">
        <v>59</v>
      </c>
      <c r="L151" s="37" t="s">
        <v>59</v>
      </c>
      <c r="M151" s="37" t="s">
        <v>59</v>
      </c>
      <c r="N151" s="37" t="s">
        <v>59</v>
      </c>
      <c r="O151" s="37" t="s">
        <v>59</v>
      </c>
      <c r="P151" s="37" t="s">
        <v>59</v>
      </c>
      <c r="Q151" s="37" t="s">
        <v>59</v>
      </c>
      <c r="R151" s="37" t="s">
        <v>59</v>
      </c>
      <c r="S151" s="37" t="s">
        <v>59</v>
      </c>
      <c r="T151" s="37" t="s">
        <v>59</v>
      </c>
      <c r="U151" s="37" t="s">
        <v>59</v>
      </c>
      <c r="V151" s="37" t="s">
        <v>59</v>
      </c>
      <c r="W151" s="37" t="s">
        <v>59</v>
      </c>
      <c r="X151" s="37" t="s">
        <v>59</v>
      </c>
      <c r="Y151" s="37" t="s">
        <v>59</v>
      </c>
      <c r="Z151" s="37" t="s">
        <v>59</v>
      </c>
      <c r="AA151" s="37" t="s">
        <v>59</v>
      </c>
      <c r="AB151" s="37" t="s">
        <v>59</v>
      </c>
      <c r="AC151" s="37" t="s">
        <v>59</v>
      </c>
      <c r="AD151" s="37" t="s">
        <v>59</v>
      </c>
      <c r="AE151" s="37" t="s">
        <v>59</v>
      </c>
      <c r="AF151" s="38">
        <v>875</v>
      </c>
      <c r="AG151" s="38">
        <v>875</v>
      </c>
      <c r="AH151" s="38">
        <v>1225</v>
      </c>
      <c r="AI151" s="38">
        <v>0</v>
      </c>
      <c r="AJ151" s="38">
        <v>1225</v>
      </c>
      <c r="AK151" s="38">
        <v>0</v>
      </c>
      <c r="AL151" s="38">
        <v>0</v>
      </c>
      <c r="AM151" s="38">
        <v>1225</v>
      </c>
      <c r="AN151" s="38">
        <v>1225</v>
      </c>
      <c r="AO151" s="38">
        <v>1273</v>
      </c>
    </row>
    <row r="152" spans="1:41" ht="140.25" hidden="1">
      <c r="A152" s="30" t="s">
        <v>403</v>
      </c>
      <c r="B152" s="31" t="s">
        <v>404</v>
      </c>
      <c r="C152" s="32" t="s">
        <v>276</v>
      </c>
      <c r="D152" s="33" t="s">
        <v>405</v>
      </c>
      <c r="E152" s="33" t="s">
        <v>278</v>
      </c>
      <c r="F152" s="33"/>
      <c r="G152" s="33"/>
      <c r="H152" s="33"/>
      <c r="I152" s="33"/>
      <c r="J152" s="33"/>
      <c r="K152" s="33"/>
      <c r="L152" s="33"/>
      <c r="M152" s="33"/>
      <c r="N152" s="33"/>
      <c r="O152" s="33"/>
      <c r="P152" s="33"/>
      <c r="Q152" s="33"/>
      <c r="R152" s="33"/>
      <c r="S152" s="33"/>
      <c r="T152" s="33"/>
      <c r="U152" s="33"/>
      <c r="V152" s="33"/>
      <c r="W152" s="33"/>
      <c r="X152" s="33"/>
      <c r="Y152" s="33"/>
      <c r="Z152" s="33"/>
      <c r="AA152" s="33"/>
      <c r="AB152" s="33"/>
      <c r="AC152" s="33" t="s">
        <v>290</v>
      </c>
      <c r="AD152" s="33" t="s">
        <v>99</v>
      </c>
      <c r="AE152" s="33" t="s">
        <v>75</v>
      </c>
      <c r="AF152" s="34">
        <v>875</v>
      </c>
      <c r="AG152" s="34">
        <v>875</v>
      </c>
      <c r="AH152" s="34">
        <v>1225</v>
      </c>
      <c r="AI152" s="34">
        <v>0</v>
      </c>
      <c r="AJ152" s="34">
        <v>1225</v>
      </c>
      <c r="AK152" s="34">
        <v>0</v>
      </c>
      <c r="AL152" s="34">
        <v>0</v>
      </c>
      <c r="AM152" s="34">
        <v>1225</v>
      </c>
      <c r="AN152" s="34">
        <v>1225</v>
      </c>
      <c r="AO152" s="34">
        <v>1273</v>
      </c>
    </row>
    <row r="153" spans="1:41" ht="89.25" hidden="1">
      <c r="A153" s="35" t="s">
        <v>406</v>
      </c>
      <c r="B153" s="36" t="s">
        <v>407</v>
      </c>
      <c r="C153" s="37" t="s">
        <v>59</v>
      </c>
      <c r="D153" s="37" t="s">
        <v>59</v>
      </c>
      <c r="E153" s="37" t="s">
        <v>59</v>
      </c>
      <c r="F153" s="37" t="s">
        <v>59</v>
      </c>
      <c r="G153" s="37" t="s">
        <v>59</v>
      </c>
      <c r="H153" s="37" t="s">
        <v>59</v>
      </c>
      <c r="I153" s="37" t="s">
        <v>59</v>
      </c>
      <c r="J153" s="37" t="s">
        <v>59</v>
      </c>
      <c r="K153" s="37" t="s">
        <v>59</v>
      </c>
      <c r="L153" s="37" t="s">
        <v>59</v>
      </c>
      <c r="M153" s="37" t="s">
        <v>59</v>
      </c>
      <c r="N153" s="37" t="s">
        <v>59</v>
      </c>
      <c r="O153" s="37" t="s">
        <v>59</v>
      </c>
      <c r="P153" s="37" t="s">
        <v>59</v>
      </c>
      <c r="Q153" s="37" t="s">
        <v>59</v>
      </c>
      <c r="R153" s="37" t="s">
        <v>59</v>
      </c>
      <c r="S153" s="37" t="s">
        <v>59</v>
      </c>
      <c r="T153" s="37" t="s">
        <v>59</v>
      </c>
      <c r="U153" s="37" t="s">
        <v>59</v>
      </c>
      <c r="V153" s="37" t="s">
        <v>59</v>
      </c>
      <c r="W153" s="37" t="s">
        <v>59</v>
      </c>
      <c r="X153" s="37" t="s">
        <v>59</v>
      </c>
      <c r="Y153" s="37" t="s">
        <v>59</v>
      </c>
      <c r="Z153" s="37" t="s">
        <v>59</v>
      </c>
      <c r="AA153" s="37" t="s">
        <v>59</v>
      </c>
      <c r="AB153" s="37" t="s">
        <v>59</v>
      </c>
      <c r="AC153" s="37" t="s">
        <v>59</v>
      </c>
      <c r="AD153" s="37" t="s">
        <v>59</v>
      </c>
      <c r="AE153" s="37" t="s">
        <v>59</v>
      </c>
      <c r="AF153" s="38">
        <v>33254</v>
      </c>
      <c r="AG153" s="38">
        <v>33254</v>
      </c>
      <c r="AH153" s="38">
        <v>34357.4</v>
      </c>
      <c r="AI153" s="38">
        <v>0</v>
      </c>
      <c r="AJ153" s="38">
        <v>0</v>
      </c>
      <c r="AK153" s="38">
        <v>0</v>
      </c>
      <c r="AL153" s="38">
        <v>34357.4</v>
      </c>
      <c r="AM153" s="38">
        <v>38263.5</v>
      </c>
      <c r="AN153" s="38">
        <v>38263.5</v>
      </c>
      <c r="AO153" s="38">
        <v>39755.800000000003</v>
      </c>
    </row>
    <row r="154" spans="1:41" ht="25.5" hidden="1">
      <c r="A154" s="35" t="s">
        <v>408</v>
      </c>
      <c r="B154" s="36" t="s">
        <v>409</v>
      </c>
      <c r="C154" s="37" t="s">
        <v>59</v>
      </c>
      <c r="D154" s="37" t="s">
        <v>59</v>
      </c>
      <c r="E154" s="37" t="s">
        <v>59</v>
      </c>
      <c r="F154" s="37" t="s">
        <v>59</v>
      </c>
      <c r="G154" s="37" t="s">
        <v>59</v>
      </c>
      <c r="H154" s="37" t="s">
        <v>59</v>
      </c>
      <c r="I154" s="37" t="s">
        <v>59</v>
      </c>
      <c r="J154" s="37" t="s">
        <v>59</v>
      </c>
      <c r="K154" s="37" t="s">
        <v>59</v>
      </c>
      <c r="L154" s="37" t="s">
        <v>59</v>
      </c>
      <c r="M154" s="37" t="s">
        <v>59</v>
      </c>
      <c r="N154" s="37" t="s">
        <v>59</v>
      </c>
      <c r="O154" s="37" t="s">
        <v>59</v>
      </c>
      <c r="P154" s="37" t="s">
        <v>59</v>
      </c>
      <c r="Q154" s="37" t="s">
        <v>59</v>
      </c>
      <c r="R154" s="37" t="s">
        <v>59</v>
      </c>
      <c r="S154" s="37" t="s">
        <v>59</v>
      </c>
      <c r="T154" s="37" t="s">
        <v>59</v>
      </c>
      <c r="U154" s="37" t="s">
        <v>59</v>
      </c>
      <c r="V154" s="37" t="s">
        <v>59</v>
      </c>
      <c r="W154" s="37" t="s">
        <v>59</v>
      </c>
      <c r="X154" s="37" t="s">
        <v>59</v>
      </c>
      <c r="Y154" s="37" t="s">
        <v>59</v>
      </c>
      <c r="Z154" s="37" t="s">
        <v>59</v>
      </c>
      <c r="AA154" s="37" t="s">
        <v>59</v>
      </c>
      <c r="AB154" s="37" t="s">
        <v>59</v>
      </c>
      <c r="AC154" s="37" t="s">
        <v>59</v>
      </c>
      <c r="AD154" s="37" t="s">
        <v>59</v>
      </c>
      <c r="AE154" s="37" t="s">
        <v>59</v>
      </c>
      <c r="AF154" s="38">
        <v>33254</v>
      </c>
      <c r="AG154" s="38">
        <v>33254</v>
      </c>
      <c r="AH154" s="38">
        <v>34357.4</v>
      </c>
      <c r="AI154" s="38">
        <v>0</v>
      </c>
      <c r="AJ154" s="38">
        <v>0</v>
      </c>
      <c r="AK154" s="38">
        <v>0</v>
      </c>
      <c r="AL154" s="38">
        <v>34357.4</v>
      </c>
      <c r="AM154" s="38">
        <v>38263.5</v>
      </c>
      <c r="AN154" s="38">
        <v>38263.5</v>
      </c>
      <c r="AO154" s="38">
        <v>39755.800000000003</v>
      </c>
    </row>
    <row r="155" spans="1:41" ht="76.5" hidden="1">
      <c r="A155" s="35" t="s">
        <v>410</v>
      </c>
      <c r="B155" s="36" t="s">
        <v>411</v>
      </c>
      <c r="C155" s="37" t="s">
        <v>59</v>
      </c>
      <c r="D155" s="37" t="s">
        <v>59</v>
      </c>
      <c r="E155" s="37" t="s">
        <v>59</v>
      </c>
      <c r="F155" s="37" t="s">
        <v>59</v>
      </c>
      <c r="G155" s="37" t="s">
        <v>59</v>
      </c>
      <c r="H155" s="37" t="s">
        <v>59</v>
      </c>
      <c r="I155" s="37" t="s">
        <v>59</v>
      </c>
      <c r="J155" s="37" t="s">
        <v>59</v>
      </c>
      <c r="K155" s="37" t="s">
        <v>59</v>
      </c>
      <c r="L155" s="37" t="s">
        <v>59</v>
      </c>
      <c r="M155" s="37" t="s">
        <v>59</v>
      </c>
      <c r="N155" s="37" t="s">
        <v>59</v>
      </c>
      <c r="O155" s="37" t="s">
        <v>59</v>
      </c>
      <c r="P155" s="37" t="s">
        <v>59</v>
      </c>
      <c r="Q155" s="37" t="s">
        <v>59</v>
      </c>
      <c r="R155" s="37" t="s">
        <v>59</v>
      </c>
      <c r="S155" s="37" t="s">
        <v>59</v>
      </c>
      <c r="T155" s="37" t="s">
        <v>59</v>
      </c>
      <c r="U155" s="37" t="s">
        <v>59</v>
      </c>
      <c r="V155" s="37" t="s">
        <v>59</v>
      </c>
      <c r="W155" s="37" t="s">
        <v>59</v>
      </c>
      <c r="X155" s="37" t="s">
        <v>59</v>
      </c>
      <c r="Y155" s="37" t="s">
        <v>59</v>
      </c>
      <c r="Z155" s="37" t="s">
        <v>59</v>
      </c>
      <c r="AA155" s="37" t="s">
        <v>59</v>
      </c>
      <c r="AB155" s="37" t="s">
        <v>59</v>
      </c>
      <c r="AC155" s="37" t="s">
        <v>59</v>
      </c>
      <c r="AD155" s="37" t="s">
        <v>59</v>
      </c>
      <c r="AE155" s="37" t="s">
        <v>59</v>
      </c>
      <c r="AF155" s="38">
        <v>33254</v>
      </c>
      <c r="AG155" s="38">
        <v>33254</v>
      </c>
      <c r="AH155" s="38">
        <v>34357.4</v>
      </c>
      <c r="AI155" s="38">
        <v>0</v>
      </c>
      <c r="AJ155" s="38">
        <v>0</v>
      </c>
      <c r="AK155" s="38">
        <v>0</v>
      </c>
      <c r="AL155" s="38">
        <v>34357.4</v>
      </c>
      <c r="AM155" s="38">
        <v>38263.5</v>
      </c>
      <c r="AN155" s="38">
        <v>38263.5</v>
      </c>
      <c r="AO155" s="38">
        <v>39755.800000000003</v>
      </c>
    </row>
    <row r="156" spans="1:41" ht="89.25" hidden="1">
      <c r="A156" s="30" t="s">
        <v>412</v>
      </c>
      <c r="B156" s="31" t="s">
        <v>413</v>
      </c>
      <c r="C156" s="32" t="s">
        <v>66</v>
      </c>
      <c r="D156" s="33" t="s">
        <v>190</v>
      </c>
      <c r="E156" s="33" t="s">
        <v>68</v>
      </c>
      <c r="F156" s="33"/>
      <c r="G156" s="33"/>
      <c r="H156" s="33"/>
      <c r="I156" s="33"/>
      <c r="J156" s="33"/>
      <c r="K156" s="33"/>
      <c r="L156" s="33"/>
      <c r="M156" s="33"/>
      <c r="N156" s="33"/>
      <c r="O156" s="33"/>
      <c r="P156" s="33"/>
      <c r="Q156" s="33"/>
      <c r="R156" s="33"/>
      <c r="S156" s="33"/>
      <c r="T156" s="33"/>
      <c r="U156" s="33"/>
      <c r="V156" s="33"/>
      <c r="W156" s="33"/>
      <c r="X156" s="33"/>
      <c r="Y156" s="33"/>
      <c r="Z156" s="33"/>
      <c r="AA156" s="33"/>
      <c r="AB156" s="33"/>
      <c r="AC156" s="33"/>
      <c r="AD156" s="33" t="s">
        <v>84</v>
      </c>
      <c r="AE156" s="33" t="s">
        <v>99</v>
      </c>
      <c r="AF156" s="34">
        <v>33254</v>
      </c>
      <c r="AG156" s="34">
        <v>33254</v>
      </c>
      <c r="AH156" s="34">
        <v>34357.4</v>
      </c>
      <c r="AI156" s="34">
        <v>0</v>
      </c>
      <c r="AJ156" s="34">
        <v>0</v>
      </c>
      <c r="AK156" s="34">
        <v>0</v>
      </c>
      <c r="AL156" s="34">
        <v>34357.4</v>
      </c>
      <c r="AM156" s="34">
        <v>38263.5</v>
      </c>
      <c r="AN156" s="34">
        <v>38263.5</v>
      </c>
      <c r="AO156" s="34">
        <v>39755.800000000003</v>
      </c>
    </row>
    <row r="157" spans="1:41" hidden="1">
      <c r="A157" s="59"/>
      <c r="B157" s="60"/>
      <c r="C157" s="61"/>
      <c r="D157" s="62"/>
      <c r="E157" s="61"/>
      <c r="F157" s="61"/>
      <c r="G157" s="61"/>
      <c r="H157" s="61"/>
      <c r="I157" s="60"/>
      <c r="J157" s="60"/>
      <c r="K157" s="60"/>
      <c r="L157" s="60"/>
      <c r="M157" s="60"/>
      <c r="N157" s="60"/>
      <c r="O157" s="60"/>
      <c r="P157" s="60"/>
      <c r="Q157" s="60"/>
      <c r="R157" s="60"/>
      <c r="S157" s="60"/>
      <c r="T157" s="60"/>
      <c r="U157" s="63"/>
      <c r="V157" s="63"/>
      <c r="W157" s="63"/>
      <c r="X157" s="63"/>
      <c r="Y157" s="63"/>
      <c r="Z157" s="63"/>
      <c r="AA157" s="63"/>
      <c r="AB157" s="63"/>
      <c r="AC157" s="63"/>
      <c r="AD157" s="63"/>
      <c r="AE157" s="63"/>
      <c r="AF157" s="63"/>
      <c r="AG157" s="63"/>
      <c r="AH157" s="63"/>
      <c r="AI157" s="63"/>
      <c r="AJ157" s="63"/>
      <c r="AK157" s="63"/>
      <c r="AL157" s="63"/>
      <c r="AM157" s="63"/>
      <c r="AN157" s="63"/>
      <c r="AO157" s="63"/>
    </row>
    <row r="158" spans="1:41" ht="15" hidden="1" customHeight="1">
      <c r="A158" s="64"/>
      <c r="B158" s="65"/>
      <c r="C158" s="13"/>
      <c r="D158" s="14"/>
      <c r="E158" s="13"/>
      <c r="F158" s="13"/>
      <c r="G158" s="13"/>
      <c r="H158" s="13"/>
      <c r="I158" s="65"/>
      <c r="J158" s="65"/>
      <c r="K158" s="65"/>
      <c r="L158" s="65"/>
      <c r="M158" s="65"/>
      <c r="N158" s="65"/>
      <c r="O158" s="65"/>
      <c r="P158" s="65"/>
      <c r="Q158" s="65"/>
      <c r="R158" s="65"/>
      <c r="S158" s="65"/>
      <c r="T158" s="65"/>
      <c r="U158" s="10"/>
      <c r="V158" s="10"/>
      <c r="W158" s="10"/>
      <c r="X158" s="10"/>
      <c r="Y158" s="10"/>
      <c r="Z158" s="10"/>
      <c r="AA158" s="10"/>
      <c r="AB158" s="10"/>
      <c r="AC158" s="10"/>
      <c r="AD158" s="10"/>
      <c r="AE158" s="10"/>
      <c r="AF158" s="10"/>
      <c r="AG158" s="10"/>
      <c r="AH158" s="10"/>
      <c r="AI158" s="10"/>
      <c r="AJ158" s="10"/>
      <c r="AK158" s="10"/>
      <c r="AL158" s="10"/>
      <c r="AM158" s="10"/>
      <c r="AN158" s="10"/>
      <c r="AO158" s="10"/>
    </row>
    <row r="159" spans="1:41" hidden="1">
      <c r="A159" s="12" t="s">
        <v>30</v>
      </c>
      <c r="B159" s="66" t="s">
        <v>31</v>
      </c>
      <c r="C159" s="13"/>
      <c r="D159" s="67"/>
      <c r="E159" s="67"/>
      <c r="F159" s="13"/>
      <c r="G159" s="93" t="s">
        <v>32</v>
      </c>
      <c r="H159" s="94"/>
      <c r="I159" s="94"/>
      <c r="J159" s="65"/>
      <c r="K159" s="65"/>
      <c r="L159" s="65"/>
      <c r="M159" s="65"/>
      <c r="N159" s="65"/>
      <c r="O159" s="65"/>
      <c r="P159" s="65"/>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row>
    <row r="160" spans="1:41" ht="14.45" hidden="1" customHeight="1">
      <c r="A160" s="72" t="s">
        <v>414</v>
      </c>
      <c r="B160" s="73"/>
      <c r="C160" s="73"/>
      <c r="D160" s="91" t="s">
        <v>33</v>
      </c>
      <c r="E160" s="92"/>
      <c r="F160" s="10"/>
      <c r="G160" s="91" t="s">
        <v>34</v>
      </c>
      <c r="H160" s="92"/>
      <c r="I160" s="92"/>
      <c r="J160" s="65"/>
      <c r="K160" s="89"/>
      <c r="L160" s="90"/>
      <c r="M160" s="65"/>
      <c r="N160" s="65"/>
      <c r="O160" s="65"/>
      <c r="P160" s="65"/>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row>
    <row r="161" spans="1:41" ht="14.45" hidden="1" customHeight="1">
      <c r="A161" s="10" t="s">
        <v>415</v>
      </c>
      <c r="B161" s="10"/>
      <c r="C161" s="13"/>
      <c r="D161" s="13"/>
      <c r="E161" s="13"/>
      <c r="F161" s="10"/>
      <c r="G161" s="13"/>
      <c r="H161" s="13"/>
      <c r="I161" s="13"/>
      <c r="J161" s="65"/>
      <c r="K161" s="65"/>
      <c r="L161" s="65"/>
      <c r="M161" s="65"/>
      <c r="N161" s="65"/>
      <c r="O161" s="65"/>
      <c r="P161" s="65"/>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row>
    <row r="162" spans="1:41" ht="14.45" hidden="1" customHeight="1">
      <c r="A162" s="72" t="s">
        <v>416</v>
      </c>
      <c r="B162" s="73"/>
      <c r="C162" s="73"/>
      <c r="D162" s="13"/>
      <c r="E162" s="13"/>
      <c r="F162" s="10"/>
      <c r="G162" s="13"/>
      <c r="H162" s="13"/>
      <c r="I162" s="13"/>
      <c r="J162" s="65"/>
      <c r="K162" s="65"/>
      <c r="L162" s="65"/>
      <c r="M162" s="65"/>
      <c r="N162" s="65"/>
      <c r="O162" s="65"/>
      <c r="P162" s="65"/>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row>
    <row r="163" spans="1:41" hidden="1">
      <c r="A163" s="14"/>
      <c r="B163" s="14"/>
      <c r="C163" s="13"/>
      <c r="D163" s="6"/>
      <c r="E163" s="13"/>
      <c r="F163" s="10"/>
      <c r="G163" s="13"/>
      <c r="H163" s="13"/>
      <c r="I163" s="13"/>
      <c r="J163" s="65"/>
      <c r="K163" s="65"/>
      <c r="L163" s="65"/>
      <c r="M163" s="65"/>
      <c r="N163" s="65"/>
      <c r="O163" s="65"/>
      <c r="P163" s="65"/>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row>
    <row r="164" spans="1:41" ht="11.65" hidden="1" customHeight="1">
      <c r="A164" s="12"/>
      <c r="B164" s="68"/>
      <c r="C164" s="13"/>
      <c r="D164" s="13"/>
      <c r="E164" s="13"/>
      <c r="F164" s="13"/>
      <c r="G164" s="13"/>
      <c r="H164" s="13"/>
      <c r="I164" s="65"/>
      <c r="J164" s="65"/>
      <c r="K164" s="65"/>
      <c r="L164" s="65"/>
      <c r="M164" s="65"/>
      <c r="N164" s="65"/>
      <c r="O164" s="65"/>
      <c r="P164" s="65"/>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row>
    <row r="165" spans="1:41" ht="15.2" hidden="1" customHeight="1">
      <c r="A165" s="12" t="s">
        <v>35</v>
      </c>
      <c r="B165" s="67" t="s">
        <v>36</v>
      </c>
      <c r="C165" s="13"/>
      <c r="D165" s="67"/>
      <c r="E165" s="67"/>
      <c r="F165" s="13"/>
      <c r="G165" s="87" t="s">
        <v>37</v>
      </c>
      <c r="H165" s="88"/>
      <c r="I165" s="88"/>
      <c r="J165" s="65"/>
      <c r="K165" s="12" t="s">
        <v>38</v>
      </c>
      <c r="L165" s="9"/>
      <c r="M165" s="9"/>
      <c r="N165" s="9"/>
      <c r="O165" s="65"/>
      <c r="P165" s="65"/>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row>
    <row r="166" spans="1:41" ht="11.25" hidden="1" customHeight="1">
      <c r="A166" s="13" t="s">
        <v>39</v>
      </c>
      <c r="B166" s="13" t="s">
        <v>40</v>
      </c>
      <c r="C166" s="13" t="s">
        <v>41</v>
      </c>
      <c r="D166" s="91" t="s">
        <v>33</v>
      </c>
      <c r="E166" s="92"/>
      <c r="F166" s="10"/>
      <c r="G166" s="91" t="s">
        <v>34</v>
      </c>
      <c r="H166" s="92"/>
      <c r="I166" s="92"/>
      <c r="J166" s="65"/>
      <c r="K166" s="12" t="s">
        <v>42</v>
      </c>
      <c r="L166" s="9"/>
      <c r="M166" s="9"/>
      <c r="N166" s="9"/>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row>
    <row r="167" spans="1:41" ht="12.75" hidden="1" customHeight="1">
      <c r="A167" s="12" t="s">
        <v>43</v>
      </c>
      <c r="B167" s="68"/>
      <c r="C167" s="13"/>
      <c r="D167" s="13"/>
      <c r="E167" s="13"/>
      <c r="F167" s="13"/>
      <c r="G167" s="13"/>
      <c r="H167" s="13"/>
      <c r="I167" s="13"/>
      <c r="J167" s="13"/>
      <c r="K167" s="68"/>
      <c r="L167" s="65"/>
      <c r="M167" s="13"/>
      <c r="N167" s="13"/>
      <c r="O167" s="13"/>
      <c r="P167" s="13"/>
      <c r="Q167" s="13"/>
      <c r="R167" s="69"/>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row>
    <row r="168" spans="1:41" hidden="1"/>
  </sheetData>
  <mergeCells count="73">
    <mergeCell ref="AD25:AE25"/>
    <mergeCell ref="O19:O24"/>
    <mergeCell ref="Q19:Q24"/>
    <mergeCell ref="C19:C24"/>
    <mergeCell ref="D19:D24"/>
    <mergeCell ref="E19:E24"/>
    <mergeCell ref="F19:F24"/>
    <mergeCell ref="G19:G24"/>
    <mergeCell ref="R19:R24"/>
    <mergeCell ref="H19:H24"/>
    <mergeCell ref="U19:U24"/>
    <mergeCell ref="Z19:Z24"/>
    <mergeCell ref="AA19:AA24"/>
    <mergeCell ref="W19:W24"/>
    <mergeCell ref="AD19:AD24"/>
    <mergeCell ref="AB19:AB24"/>
    <mergeCell ref="D166:E166"/>
    <mergeCell ref="G166:I166"/>
    <mergeCell ref="F18:I18"/>
    <mergeCell ref="I19:I24"/>
    <mergeCell ref="B15:B24"/>
    <mergeCell ref="G159:I159"/>
    <mergeCell ref="D160:E160"/>
    <mergeCell ref="A160:C160"/>
    <mergeCell ref="G160:I160"/>
    <mergeCell ref="A162:C162"/>
    <mergeCell ref="G165:I165"/>
    <mergeCell ref="K160:L160"/>
    <mergeCell ref="X19:X24"/>
    <mergeCell ref="S19:S24"/>
    <mergeCell ref="J19:J24"/>
    <mergeCell ref="K19:K24"/>
    <mergeCell ref="L19:L24"/>
    <mergeCell ref="M19:M24"/>
    <mergeCell ref="N19:N24"/>
    <mergeCell ref="P19:P24"/>
    <mergeCell ref="V19:V24"/>
    <mergeCell ref="T19:T24"/>
    <mergeCell ref="AC15:AC24"/>
    <mergeCell ref="AD15:AE18"/>
    <mergeCell ref="C15:AB16"/>
    <mergeCell ref="W17:AB17"/>
    <mergeCell ref="C17:V17"/>
    <mergeCell ref="J18:L18"/>
    <mergeCell ref="Q18:S18"/>
    <mergeCell ref="Z18:AB18"/>
    <mergeCell ref="C18:E18"/>
    <mergeCell ref="M18:P18"/>
    <mergeCell ref="Y19:Y24"/>
    <mergeCell ref="T18:V18"/>
    <mergeCell ref="W18:Y18"/>
    <mergeCell ref="AE19:AE24"/>
    <mergeCell ref="AH1:AK12"/>
    <mergeCell ref="AI19:AI24"/>
    <mergeCell ref="AJ19:AJ24"/>
    <mergeCell ref="AK19:AK24"/>
    <mergeCell ref="AL19:AL24"/>
    <mergeCell ref="AH20:AH24"/>
    <mergeCell ref="AF15:AO17"/>
    <mergeCell ref="AF18:AG19"/>
    <mergeCell ref="AH18:AH19"/>
    <mergeCell ref="AM18:AM19"/>
    <mergeCell ref="AO20:AO24"/>
    <mergeCell ref="AN18:AO18"/>
    <mergeCell ref="AF20:AF24"/>
    <mergeCell ref="AG20:AG24"/>
    <mergeCell ref="AM20:AM24"/>
    <mergeCell ref="AN20:AN24"/>
    <mergeCell ref="A2:AG3"/>
    <mergeCell ref="S4:T4"/>
    <mergeCell ref="S5:T5"/>
    <mergeCell ref="A9:AG10"/>
    <mergeCell ref="E12:K12"/>
  </mergeCells>
  <pageMargins left="0.1576389" right="0" top="0.27569440000000001" bottom="0.1576389" header="0" footer="0.1576389"/>
  <pageSetup paperSize="9" scale="45" orientation="landscape" r:id="rId1"/>
  <headerFooter>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i=&quot;http://www.w3.org/2001/XMLSchema-instance&quot; xmlns:xsd=&quot;http://www.w3.org/2001/XMLSchema&quot;&gt;&#10;  &lt;Code&gt;RRO&lt;/Code&gt;&#10;  &lt;DocLink&gt;2041056&lt;/DocLink&gt;&#10;  &lt;DocName&gt;Реестры расходных обязательств&lt;/DocName&gt;&#10;  &lt;VariantName&gt;095_Орг=24140000_Ф=RRO_Атр=Уточнённый_Период=2021 год_%N&lt;/VariantName&gt;&#10;  &lt;VariantLink xsi:nil=&quot;true&quot; /&gt;&#10;  &lt;SvodReportLink xsi:nil=&quot;true&quot; /&gt;&#10;  &lt;ReportLink xsi:nil=&quot;true&quot; /&gt;&#10;  &lt;SilentMode&gt;false&lt;/SilentMode&gt;&#10;&lt;/ShortPrimaryServiceReportArguments&gt;"/>
  </Parameters>
</MailMerge>
</file>

<file path=customXml/itemProps1.xml><?xml version="1.0" encoding="utf-8"?>
<ds:datastoreItem xmlns:ds="http://schemas.openxmlformats.org/officeDocument/2006/customXml" ds:itemID="{94EF854F-D04A-41D1-82B1-E62F95B7E7F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МО</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 Б. Вдовина</dc:creator>
  <cp:lastModifiedBy>bud4</cp:lastModifiedBy>
  <dcterms:created xsi:type="dcterms:W3CDTF">2022-03-14T07:24:58Z</dcterms:created>
  <dcterms:modified xsi:type="dcterms:W3CDTF">2023-06-28T11:44:49Z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Реестры расходных обязательств</vt:lpwstr>
  </property>
  <property fmtid="{D5CDD505-2E9C-101B-9397-08002B2CF9AE}" pid="3" name="Название отчета">
    <vt:lpwstr>095_Орг=24140000_Ф=RRO_Атр=Уточнённый_Период=2021 год.xlsx</vt:lpwstr>
  </property>
  <property fmtid="{D5CDD505-2E9C-101B-9397-08002B2CF9AE}" pid="4" name="Версия клиента">
    <vt:lpwstr>20.2.0.34827 (.NET 4.7.2)</vt:lpwstr>
  </property>
  <property fmtid="{D5CDD505-2E9C-101B-9397-08002B2CF9AE}" pid="5" name="Версия базы">
    <vt:lpwstr>19.2.0.8</vt:lpwstr>
  </property>
  <property fmtid="{D5CDD505-2E9C-101B-9397-08002B2CF9AE}" pid="6" name="Тип сервера">
    <vt:lpwstr>PostgreSQL</vt:lpwstr>
  </property>
  <property fmtid="{D5CDD505-2E9C-101B-9397-08002B2CF9AE}" pid="7" name="Сервер">
    <vt:lpwstr>10.10.1.7</vt:lpwstr>
  </property>
  <property fmtid="{D5CDD505-2E9C-101B-9397-08002B2CF9AE}" pid="8" name="База">
    <vt:lpwstr>svod_smart</vt:lpwstr>
  </property>
  <property fmtid="{D5CDD505-2E9C-101B-9397-08002B2CF9AE}" pid="9" name="Пользователь">
    <vt:lpwstr>fo4</vt:lpwstr>
  </property>
  <property fmtid="{D5CDD505-2E9C-101B-9397-08002B2CF9AE}" pid="10" name="Шаблон">
    <vt:lpwstr>rro_20200101.xlt</vt:lpwstr>
  </property>
  <property fmtid="{D5CDD505-2E9C-101B-9397-08002B2CF9AE}" pid="11" name="Локальная база">
    <vt:lpwstr>используется</vt:lpwstr>
  </property>
</Properties>
</file>