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25" windowWidth="18855" windowHeight="11190"/>
  </bookViews>
  <sheets>
    <sheet name="МО" sheetId="3" r:id="rId1"/>
  </sheets>
  <definedNames>
    <definedName name="_xlnm.Print_Titles" localSheetId="0">МО!$8:$18</definedName>
  </definedNames>
  <calcPr calcId="125725"/>
</workbook>
</file>

<file path=xl/calcChain.xml><?xml version="1.0" encoding="utf-8"?>
<calcChain xmlns="http://schemas.openxmlformats.org/spreadsheetml/2006/main">
  <c r="AG23" i="3"/>
  <c r="AG46"/>
  <c r="AG38"/>
  <c r="AJ55"/>
  <c r="AI55"/>
  <c r="AH55"/>
  <c r="AI23" l="1"/>
  <c r="AH23"/>
  <c r="AH21"/>
  <c r="AI21"/>
  <c r="AJ21"/>
  <c r="AG21"/>
  <c r="AH20"/>
  <c r="AI20"/>
  <c r="AJ20"/>
  <c r="AG20"/>
  <c r="AK19"/>
  <c r="AL19"/>
  <c r="AM19"/>
  <c r="AN19"/>
  <c r="AO19"/>
  <c r="AP19"/>
  <c r="AQ19"/>
  <c r="AR19"/>
  <c r="AS19"/>
  <c r="AT19"/>
  <c r="AU19"/>
  <c r="AV19"/>
  <c r="AW19"/>
  <c r="AG19"/>
  <c r="AG57"/>
  <c r="AG69"/>
  <c r="AG74"/>
  <c r="AH75"/>
  <c r="AI75"/>
  <c r="AJ75"/>
  <c r="AG75"/>
  <c r="AH81"/>
  <c r="AI81"/>
  <c r="AJ81"/>
  <c r="AK81"/>
  <c r="AL81"/>
  <c r="AM81"/>
  <c r="AN81"/>
  <c r="AO81"/>
  <c r="AP81"/>
  <c r="AQ81"/>
  <c r="AR81"/>
  <c r="AS81"/>
  <c r="AT81"/>
  <c r="AU81"/>
  <c r="AV81"/>
  <c r="AW81"/>
  <c r="AG81"/>
  <c r="AI34"/>
  <c r="AI35"/>
  <c r="AH35"/>
  <c r="AH34"/>
  <c r="AI82"/>
  <c r="AH82"/>
  <c r="AG45"/>
  <c r="AG43"/>
  <c r="AI46"/>
  <c r="AH46"/>
  <c r="AJ23" l="1"/>
  <c r="AJ40"/>
  <c r="AI40"/>
  <c r="AH40"/>
  <c r="AG40"/>
  <c r="AG29" l="1"/>
  <c r="AG82" l="1"/>
  <c r="AG55"/>
  <c r="AG35"/>
  <c r="AG34"/>
  <c r="AF81"/>
  <c r="AE81"/>
  <c r="AF75"/>
  <c r="AE75"/>
  <c r="AE74" s="1"/>
  <c r="AF71"/>
  <c r="AG71"/>
  <c r="AH71"/>
  <c r="AI71"/>
  <c r="AJ71"/>
  <c r="AE71"/>
  <c r="AF57"/>
  <c r="AG56"/>
  <c r="AH57"/>
  <c r="AH56" s="1"/>
  <c r="AI57"/>
  <c r="AI56" s="1"/>
  <c r="AJ57"/>
  <c r="AK57"/>
  <c r="AL57"/>
  <c r="AM57"/>
  <c r="AN57"/>
  <c r="AO57"/>
  <c r="AP57"/>
  <c r="AQ57"/>
  <c r="AR57"/>
  <c r="AS57"/>
  <c r="AT57"/>
  <c r="AU57"/>
  <c r="AV57"/>
  <c r="AW57"/>
  <c r="AE57"/>
  <c r="AF56"/>
  <c r="AJ56"/>
  <c r="AE56"/>
  <c r="AK51"/>
  <c r="AL51"/>
  <c r="AM51"/>
  <c r="AN51"/>
  <c r="AO51"/>
  <c r="AP51"/>
  <c r="AQ51"/>
  <c r="AR51"/>
  <c r="AS51"/>
  <c r="AT51"/>
  <c r="AU51"/>
  <c r="AV51"/>
  <c r="AW51"/>
  <c r="AF54"/>
  <c r="AG54"/>
  <c r="AH54"/>
  <c r="AI54"/>
  <c r="AJ54"/>
  <c r="AE54"/>
  <c r="AF52"/>
  <c r="AF51" s="1"/>
  <c r="AG52"/>
  <c r="AG51" s="1"/>
  <c r="AH52"/>
  <c r="AH51" s="1"/>
  <c r="AH19" s="1"/>
  <c r="AI52"/>
  <c r="AJ52"/>
  <c r="AE52"/>
  <c r="AE51" s="1"/>
  <c r="AF45"/>
  <c r="AH45"/>
  <c r="AI45"/>
  <c r="AJ45"/>
  <c r="AK45"/>
  <c r="AL45"/>
  <c r="AM45"/>
  <c r="AN45"/>
  <c r="AO45"/>
  <c r="AP45"/>
  <c r="AQ45"/>
  <c r="AR45"/>
  <c r="AS45"/>
  <c r="AT45"/>
  <c r="AU45"/>
  <c r="AV45"/>
  <c r="AW45"/>
  <c r="AE45"/>
  <c r="AF43"/>
  <c r="AH43"/>
  <c r="AI43"/>
  <c r="AJ43"/>
  <c r="AE43"/>
  <c r="AF21"/>
  <c r="AF20" s="1"/>
  <c r="AE21"/>
  <c r="AE20" s="1"/>
  <c r="AJ51" l="1"/>
  <c r="AJ19" s="1"/>
  <c r="AI74"/>
  <c r="AI69" s="1"/>
  <c r="AI51"/>
  <c r="AI19" s="1"/>
  <c r="AE69"/>
  <c r="AJ74"/>
  <c r="AJ69" s="1"/>
  <c r="AH74"/>
  <c r="AH69" s="1"/>
  <c r="AF74"/>
  <c r="AF69" s="1"/>
  <c r="AF19" s="1"/>
  <c r="AE19"/>
</calcChain>
</file>

<file path=xl/sharedStrings.xml><?xml version="1.0" encoding="utf-8"?>
<sst xmlns="http://schemas.openxmlformats.org/spreadsheetml/2006/main" count="1376" uniqueCount="343">
  <si>
    <t>Финансовый орган субъекта Российской Федерации</t>
  </si>
  <si>
    <t>Код строки</t>
  </si>
  <si>
    <t>Группа полномочий</t>
  </si>
  <si>
    <t xml:space="preserve">Код расхода по БК </t>
  </si>
  <si>
    <t xml:space="preserve">Объем средств на исполнение расходного обязательства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</si>
  <si>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</si>
  <si>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</si>
  <si>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</si>
  <si>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</si>
  <si>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</si>
  <si>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</si>
  <si>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</si>
  <si>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</si>
  <si>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</si>
  <si>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</si>
  <si>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</si>
  <si>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</si>
  <si>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2016г.</t>
  </si>
  <si>
    <t>текущий
2017г.</t>
  </si>
  <si>
    <t>очередной
2018г.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</si>
  <si>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</si>
  <si>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</si>
  <si>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</si>
  <si>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</si>
  <si>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</si>
  <si>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утвержденные бюджетные назначения</t>
  </si>
  <si>
    <t>исполнено</t>
  </si>
  <si>
    <t>1</t>
  </si>
  <si>
    <t>2</t>
  </si>
  <si>
    <t>Руководитель</t>
  </si>
  <si>
    <t>Тупицына О.П.</t>
  </si>
  <si>
    <t xml:space="preserve"> (должность руководителя</t>
  </si>
  <si>
    <t>(подпись)</t>
  </si>
  <si>
    <t>(расшифровка подписи)</t>
  </si>
  <si>
    <t xml:space="preserve"> финансового органа)  </t>
  </si>
  <si>
    <t xml:space="preserve">Исполнитель      ____________________  </t>
  </si>
  <si>
    <t xml:space="preserve">                           (должность)</t>
  </si>
  <si>
    <t xml:space="preserve">                                                                 </t>
  </si>
  <si>
    <t xml:space="preserve"> (расшифровка подписи)</t>
  </si>
  <si>
    <t>(телефон, e-mail)</t>
  </si>
  <si>
    <t>" ___ " ____________  20 ___ г.</t>
  </si>
  <si>
    <t>Единица измерения: тыс. руб. (с точностью до первого десятичного знака)</t>
  </si>
  <si>
    <t xml:space="preserve">  Правовое основание финансового обеспечения расходного полномочия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</si>
  <si>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</si>
  <si>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</si>
  <si>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</si>
  <si>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</si>
  <si>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отчетный   2016г.</t>
  </si>
  <si>
    <t>текущий     2017г.</t>
  </si>
  <si>
    <t>очередной 2018г.</t>
  </si>
  <si>
    <t>раздел/
подраздел</t>
  </si>
  <si>
    <t>2019г.</t>
  </si>
  <si>
    <t>2020г.</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</si>
  <si>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</si>
  <si>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</si>
  <si>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</si>
  <si>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</si>
  <si>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</si>
  <si>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</si>
  <si>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</si>
  <si>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</si>
  <si>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</si>
  <si>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 xml:space="preserve">Федеральный Закон №131-ФЗ от 06.10.2003 "Об общих принципах организации местного самоуправления в Российской Федерации"
</t>
  </si>
  <si>
    <t xml:space="preserve"> ст.15, п.1, подп.1
</t>
  </si>
  <si>
    <t xml:space="preserve">01.01.2006-не установлен
</t>
  </si>
  <si>
    <t xml:space="preserve">0106
</t>
  </si>
  <si>
    <t>1.1.1.3. владение, пользование и распоряжение имуществом, находящимся в муниципальной собственности муниципального района</t>
  </si>
  <si>
    <t>1005</t>
  </si>
  <si>
    <t xml:space="preserve"> ст.15, п.1, подп.3
</t>
  </si>
  <si>
    <t xml:space="preserve">0113
0501
0503
</t>
  </si>
  <si>
    <t xml:space="preserve">Постановление Правительства Российской Федерации №323 от 15.04.2014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</si>
  <si>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в целом
</t>
  </si>
  <si>
    <t xml:space="preserve">01.05.2014-не установлен
</t>
  </si>
  <si>
    <t xml:space="preserve">05
</t>
  </si>
  <si>
    <t xml:space="preserve">0503
</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</si>
  <si>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владение, пользование и распоряжение имуществом, находящимся в муниципальной собственности муниципального района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</si>
  <si>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</si>
  <si>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 xml:space="preserve"> ст.15, п.1, подп.4
</t>
  </si>
  <si>
    <t>17</t>
  </si>
  <si>
    <t xml:space="preserve">0502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</si>
  <si>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</si>
  <si>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</si>
  <si>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п.1, подп.5
</t>
  </si>
  <si>
    <t>3</t>
  </si>
  <si>
    <t xml:space="preserve">0409
</t>
  </si>
  <si>
    <t>1.1.1.6. создание условий для предоставления транспортных услуг населению и организация транспортного обслуживания населения между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</si>
  <si>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1008</t>
  </si>
  <si>
    <t xml:space="preserve"> ст.15, п.1, подп.6
</t>
  </si>
  <si>
    <t>4</t>
  </si>
  <si>
    <t xml:space="preserve">0408
1003
</t>
  </si>
  <si>
    <t>1.1.1.9. участие в предупреждении и ликвидации последствий чрезвычайных ситуаций на территории муниципального района</t>
  </si>
  <si>
    <t>1011</t>
  </si>
  <si>
    <t xml:space="preserve"> ст.15, п.1, подп.7
</t>
  </si>
  <si>
    <t>11</t>
  </si>
  <si>
    <t xml:space="preserve">0111
</t>
  </si>
  <si>
    <t>1.1.1.14.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</si>
  <si>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1016</t>
  </si>
  <si>
    <t xml:space="preserve"> ст.15, п.1, подп.11
</t>
  </si>
  <si>
    <t>5</t>
  </si>
  <si>
    <t xml:space="preserve">0701
0702
0707
</t>
  </si>
  <si>
    <t>1.1.1.16.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</si>
  <si>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1018</t>
  </si>
  <si>
    <t xml:space="preserve"> ст.15, п.1, подп.14
</t>
  </si>
  <si>
    <t>1.1.1.17.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</si>
  <si>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1019</t>
  </si>
  <si>
    <t xml:space="preserve"> ст.15, п.1, подп.15
</t>
  </si>
  <si>
    <t>18</t>
  </si>
  <si>
    <t xml:space="preserve">0412
</t>
  </si>
  <si>
    <t>1.1.1.20. содержание на территории муниципального района межпоселенческих мест захоронения, организация ритуальных услуг</t>
  </si>
  <si>
    <t>1022</t>
  </si>
  <si>
    <t xml:space="preserve"> ст.15, п.1, подп.17
</t>
  </si>
  <si>
    <t>1.1.1.21.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</si>
  <si>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1023</t>
  </si>
  <si>
    <t xml:space="preserve"> ст.15, п.1, подп.18
</t>
  </si>
  <si>
    <t>21</t>
  </si>
  <si>
    <t xml:space="preserve">0113
</t>
  </si>
  <si>
    <t>1.1.1.22.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</si>
  <si>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1024</t>
  </si>
  <si>
    <t xml:space="preserve"> ст.15, п.1, подп.19
</t>
  </si>
  <si>
    <t>6</t>
  </si>
  <si>
    <t xml:space="preserve">0801
</t>
  </si>
  <si>
    <t xml:space="preserve">Постановление Правительства Российской Федерации №317 от 15.04.2017 "Об утверждении государственной программы Российской Федерации «Развитие культуры и туризма» на 2013 - 2020 годы"
</t>
  </si>
  <si>
    <t xml:space="preserve">01.05.2017-не установлен
</t>
  </si>
  <si>
    <t xml:space="preserve">09
</t>
  </si>
  <si>
    <t>1.1.1.23.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</si>
  <si>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1025</t>
  </si>
  <si>
    <t xml:space="preserve"> ст.15, п.1, подп.19.1
</t>
  </si>
  <si>
    <t>1.1.1.26.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</si>
  <si>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1028</t>
  </si>
  <si>
    <t xml:space="preserve"> ст.15, п.1, подп.21
</t>
  </si>
  <si>
    <t xml:space="preserve">0309
</t>
  </si>
  <si>
    <t>1.1.1.29. осуществление мероприятий по обеспечению безопасности людей на водных объектах, охране их жизни и здоровья</t>
  </si>
  <si>
    <t>1031</t>
  </si>
  <si>
    <t xml:space="preserve"> ст.15, п.1, подп.24
</t>
  </si>
  <si>
    <t>1.1.1.30.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</si>
  <si>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1032</t>
  </si>
  <si>
    <t xml:space="preserve"> ст.15, п.1, подп.25
</t>
  </si>
  <si>
    <t xml:space="preserve">0113
0405
0412
</t>
  </si>
  <si>
    <t>1.1.1.31.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</si>
  <si>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1033</t>
  </si>
  <si>
    <t xml:space="preserve"> ст.15, п.1, подп.26
</t>
  </si>
  <si>
    <t>10</t>
  </si>
  <si>
    <t xml:space="preserve">1101
</t>
  </si>
  <si>
    <t>1.1.1.32. организация и осуществление мероприятий межпоселенческого характера по работе с детьми и молодежью</t>
  </si>
  <si>
    <t>1034</t>
  </si>
  <si>
    <t xml:space="preserve"> ст.15, п.1, подп.27
</t>
  </si>
  <si>
    <t xml:space="preserve">0707
</t>
  </si>
  <si>
    <t>1.1.1.36. осуществление мер по противодействию коррупции в границах муниципального района</t>
  </si>
  <si>
    <t>1038</t>
  </si>
  <si>
    <t xml:space="preserve"> ст.15, п.1, подп.33
</t>
  </si>
  <si>
    <t>1.1.1.40.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</si>
  <si>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1042</t>
  </si>
  <si>
    <t xml:space="preserve"> ст.14, п.1, подп.4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</si>
  <si>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</si>
  <si>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</si>
  <si>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1.1.2.14. создание условий для организации досуга и обеспечения жителей  поселения услугами организаций культуры</t>
  </si>
  <si>
    <t>1114</t>
  </si>
  <si>
    <t xml:space="preserve"> ст.15, п.4
</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</si>
  <si>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</si>
  <si>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</si>
  <si>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функционирование органов местного самоуправления</t>
  </si>
  <si>
    <t>1201</t>
  </si>
  <si>
    <t xml:space="preserve"> ст.17, п.1, подп.9
</t>
  </si>
  <si>
    <t xml:space="preserve">0102
0104
0106
0113
0709
0804
</t>
  </si>
  <si>
    <t>1.2.6.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</si>
  <si>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1206</t>
  </si>
  <si>
    <t xml:space="preserve"> ст.17, п.1, подп.3
</t>
  </si>
  <si>
    <t>1.2.11.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</si>
  <si>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t>
  </si>
  <si>
    <t xml:space="preserve"> ст.17, п.1, подп.5
</t>
  </si>
  <si>
    <t xml:space="preserve">0107
0113
</t>
  </si>
  <si>
    <t>1.2.14.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</si>
  <si>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1214</t>
  </si>
  <si>
    <t xml:space="preserve"> ст.17, п.1, подп.7
</t>
  </si>
  <si>
    <t>1.2.17.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</si>
  <si>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1217</t>
  </si>
  <si>
    <t xml:space="preserve"> ст.17, п.1, подп.8.2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</si>
  <si>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</si>
  <si>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</si>
  <si>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</si>
  <si>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</si>
  <si>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1.3.1.6. создание условий для развития туризма</t>
  </si>
  <si>
    <t>1307</t>
  </si>
  <si>
    <t xml:space="preserve"> ст.15.1, п.1, подп.8
</t>
  </si>
  <si>
    <t>22</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</si>
  <si>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</si>
  <si>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1500</t>
  </si>
  <si>
    <t>1.3.3.2. Социальная политика</t>
  </si>
  <si>
    <t>1502</t>
  </si>
  <si>
    <t xml:space="preserve"> ст.15.1, п.2
</t>
  </si>
  <si>
    <t xml:space="preserve">1001
1003
</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</si>
  <si>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</si>
  <si>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</si>
  <si>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за счет субвенций, предоставленных из федерального бюджета или бюджета субъекта Российской Федерации, всего</t>
  </si>
  <si>
    <t>1601</t>
  </si>
  <si>
    <t>1.4.1.2. по составлению списков кандидатов в присяжные заседатели</t>
  </si>
  <si>
    <t>1603</t>
  </si>
  <si>
    <t xml:space="preserve"> ст.19, п.5
</t>
  </si>
  <si>
    <t>19</t>
  </si>
  <si>
    <t xml:space="preserve">0105
</t>
  </si>
  <si>
    <t>1.4.1.22.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</si>
  <si>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1623</t>
  </si>
  <si>
    <t xml:space="preserve">Закон Архангельской области №84-5-ОЗ от 20.09.2005 "О наделении органов местного самоуправления муниципальных образований Архангельской области отдельными государственными полномочиями"
</t>
  </si>
  <si>
    <t xml:space="preserve"> ст.108, 
</t>
  </si>
  <si>
    <t xml:space="preserve">21.10.2005-не установлен
</t>
  </si>
  <si>
    <t xml:space="preserve">0701
0702
</t>
  </si>
  <si>
    <t>1.4.1.28.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</si>
  <si>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1629</t>
  </si>
  <si>
    <t xml:space="preserve"> ст.45, 
</t>
  </si>
  <si>
    <t>13</t>
  </si>
  <si>
    <t xml:space="preserve">1004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</si>
  <si>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</si>
  <si>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 xml:space="preserve">03
</t>
  </si>
  <si>
    <t>1.4.1.40.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</si>
  <si>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1641</t>
  </si>
  <si>
    <t xml:space="preserve"> ст.118,40, 
</t>
  </si>
  <si>
    <t>9</t>
  </si>
  <si>
    <t xml:space="preserve">0104
1004
</t>
  </si>
  <si>
    <t>1.4.1.41.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</si>
  <si>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1642</t>
  </si>
  <si>
    <t xml:space="preserve"> ст.31, 
</t>
  </si>
  <si>
    <t xml:space="preserve">0104
</t>
  </si>
  <si>
    <t>1.4.1.42. на организацию и осуществление деятельности по опеке и попечительству</t>
  </si>
  <si>
    <t>1643</t>
  </si>
  <si>
    <t xml:space="preserve"> ст.62, 
</t>
  </si>
  <si>
    <t>1.4.1.56. на осуществление мероприятий в области охраны труда, предусмотренных трудовым законодательством</t>
  </si>
  <si>
    <t>1657</t>
  </si>
  <si>
    <t xml:space="preserve"> ст.26, 
</t>
  </si>
  <si>
    <t>1.4.1.83.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</si>
  <si>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1684</t>
  </si>
  <si>
    <t xml:space="preserve"> ст.101, 
</t>
  </si>
  <si>
    <t>14</t>
  </si>
  <si>
    <t>1.4.1.96. проведение Всероссийской сельскохозяйственной переписи в 2016 году</t>
  </si>
  <si>
    <t>1697</t>
  </si>
  <si>
    <t xml:space="preserve">Федеральный Закон №108-ФЗ от 21.07.2005 "О Всероссийской сельскохозяйственной переписи"
</t>
  </si>
  <si>
    <t xml:space="preserve">25.07.2005-не установлен
</t>
  </si>
  <si>
    <t xml:space="preserve">Постановление Правительства Российской Федерации №316 от 15.04.2014 "Об утверждении государственной программы Российской Федерации «Экономическое развитие и инновационная экономика»"
</t>
  </si>
  <si>
    <t xml:space="preserve">01.05.2015-не установлен
</t>
  </si>
  <si>
    <t xml:space="preserve">13
</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</si>
  <si>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</si>
  <si>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1800</t>
  </si>
  <si>
    <t>1.5.1. по предоставлению дотаций на выравнивание бюджетной обеспеченности городских, сельских поселений, всего</t>
  </si>
  <si>
    <t>1801</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</si>
  <si>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</si>
  <si>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1803</t>
  </si>
  <si>
    <t>1.5.3.1. на осуществление первичного воинского учета на территориях, где отсутствуют военные комиссариаты</t>
  </si>
  <si>
    <t>1804</t>
  </si>
  <si>
    <t xml:space="preserve"> ст.63
</t>
  </si>
  <si>
    <t xml:space="preserve"> ст.57, 
</t>
  </si>
  <si>
    <t xml:space="preserve">0203
</t>
  </si>
  <si>
    <t>1.5.3.2. на осуществление государственных полномочий в сфере административных правонарушений</t>
  </si>
  <si>
    <t>1805</t>
  </si>
  <si>
    <t xml:space="preserve"> ст.17, 
</t>
  </si>
  <si>
    <t>1.5.4. по предоставлению иных межбюджетных трансфертов, всего</t>
  </si>
  <si>
    <t>1900</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</si>
  <si>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t>
  </si>
  <si>
    <t>1901</t>
  </si>
  <si>
    <t>1.5.4.1.1. по дорожной деятельности в отношении автомобильных дорог местного значения</t>
  </si>
  <si>
    <t>1902</t>
  </si>
  <si>
    <t>1.5.4.1.3. по организации в границах поселения электро-, тепло-, газо- и водоснабжения населения, водоотведения, снабжения населения топливом</t>
  </si>
  <si>
    <t>1904</t>
  </si>
  <si>
    <t>1.5.4.1.4. по вопросам обеспечения проживающих в поселении и нуждающихся в жилых помещениях малоимущих граждан жилыми помещениями, организации строительства и содержания муниципального жилищного фонда, создание условий для жилищного строительства, а также иных полномочий органов местного самоуправления в соответствии с жилищным законодательством</t>
  </si>
  <si>
    <t>1905</t>
  </si>
  <si>
    <t xml:space="preserve">0501
</t>
  </si>
  <si>
    <t>1.5.4.1.5. по организации ритуальных услуг и содержанию мест захоронения</t>
  </si>
  <si>
    <t>1906</t>
  </si>
  <si>
    <t>1.5.4.1.6. по созданию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</si>
  <si>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1907</t>
  </si>
  <si>
    <t>1.5.4.2. в иных случаях, не связанных с заключением соглашений, предусмотренных в подпункте 1.5.4.1, всего</t>
  </si>
  <si>
    <t>2000</t>
  </si>
  <si>
    <t>1.5.4.2.1. по предоставлению субсидий в бюджеты городских, сельских поселений</t>
  </si>
  <si>
    <t>2001</t>
  </si>
  <si>
    <t xml:space="preserve"> ст.65
</t>
  </si>
  <si>
    <t xml:space="preserve">0707
0801
1403
</t>
  </si>
  <si>
    <t>1.5.4.2.2. иные межбюджетные трансферты в бюджеты городских, сельских поселений</t>
  </si>
  <si>
    <t>2002</t>
  </si>
  <si>
    <t xml:space="preserve">0310
0801
</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</si>
  <si>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</si>
  <si>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4900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</si>
  <si>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</si>
  <si>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4901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</si>
  <si>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</si>
  <si>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4902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</si>
  <si>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</si>
  <si>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4903</t>
  </si>
  <si>
    <t xml:space="preserve"> ст.14, п.1, подп.1
</t>
  </si>
  <si>
    <t>5.1.1.3. владение, пользование и распоряжение имуществом, находящимся в муниципальной собственности сельского поселения</t>
  </si>
  <si>
    <t>4905</t>
  </si>
  <si>
    <t xml:space="preserve"> ст.14, п.1, подп.3
</t>
  </si>
  <si>
    <t>5.1.1.4. обеспечение первичных мер пожарной безопасности в границах населенных пунктов сельского поселения</t>
  </si>
  <si>
    <t>4906</t>
  </si>
  <si>
    <t xml:space="preserve"> ст.14, п.1, подп.9
</t>
  </si>
  <si>
    <t xml:space="preserve">0310
</t>
  </si>
  <si>
    <t>5.1.1.6. создание условий для организации досуга и обеспечения жителей сельского поселения услугами организаций культуры</t>
  </si>
  <si>
    <t>4908</t>
  </si>
  <si>
    <t xml:space="preserve"> ст.14, п.1, подп.12
</t>
  </si>
  <si>
    <t>5.1.1.7.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</si>
  <si>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4909</t>
  </si>
  <si>
    <t xml:space="preserve"> ст.14, п.1, подп.14
</t>
  </si>
  <si>
    <t>5.1.1.9.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</si>
  <si>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4911</t>
  </si>
  <si>
    <t xml:space="preserve"> ст.14, п.1, подп.19
</t>
  </si>
  <si>
    <t>5.1.1.12. организация и осуществление мероприятий по работе с детьми и молодежью в сельском поселении</t>
  </si>
  <si>
    <t>4914</t>
  </si>
  <si>
    <t xml:space="preserve"> ст.14, п.1, подп.30
</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</si>
  <si>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</si>
  <si>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5100</t>
  </si>
  <si>
    <t>5.1.3.1. владение, пользование и распоряжение имуществом, находящимся в муниципальной собственности муниципального района</t>
  </si>
  <si>
    <t>5101</t>
  </si>
  <si>
    <t xml:space="preserve">0501
0502
</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</si>
  <si>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</si>
  <si>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5103</t>
  </si>
  <si>
    <t>5.1.3.18. содержание на территории муниципального района межпоселенческих мест захоронения, организация ритуальных услуг</t>
  </si>
  <si>
    <t>5118</t>
  </si>
  <si>
    <t>5.1.3.20.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</si>
  <si>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5120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</si>
  <si>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</si>
  <si>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</si>
  <si>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5.2.1. функционирование органов местного самоуправления</t>
  </si>
  <si>
    <t>5201</t>
  </si>
  <si>
    <t xml:space="preserve">0102
0103
0104
0111
0113
1001
</t>
  </si>
  <si>
    <t>5.2.11.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</si>
  <si>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5211</t>
  </si>
  <si>
    <t xml:space="preserve">0107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</si>
  <si>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</si>
  <si>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5600</t>
  </si>
  <si>
    <t>5.4.1. за счет субвенций, предоставленных из федерального бюджета или бюджета субъекта Российской Федерации, всего</t>
  </si>
  <si>
    <t>5601</t>
  </si>
  <si>
    <t>5.4.1.3. на осуществление воинского учета на территориях, на которых отсутствуют структурные подразделения военных комиссариатов</t>
  </si>
  <si>
    <t>5604</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</si>
  <si>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</si>
  <si>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5641</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</si>
  <si>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</si>
  <si>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5800</t>
  </si>
  <si>
    <t>5.5.2. по предоставлению иных межбюджетных трансфертов, всего</t>
  </si>
  <si>
    <t>5900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</si>
  <si>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</si>
  <si>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5901</t>
  </si>
  <si>
    <t>5.5.2.1.1. по созданию условий для организации досуга и обеспечения жителей поселения услугами организаций культуры</t>
  </si>
  <si>
    <t>5902</t>
  </si>
  <si>
    <t xml:space="preserve"> Итого расходных обязательств муниципальных образований</t>
  </si>
  <si>
    <t>7800</t>
  </si>
  <si>
    <t xml:space="preserve">  РЕЕСТР  РАСХОДНЫХ  ОБЯЗАТЕЛЬСТВ   МУНИЦИПАЛЬНОГО  ОБРАЗОВАНИЯ "ПИНЕЖСКИЙ МУНИЦИПАЛЬНЫЙ РАЙОН" (окончательный) 01.02.2017г.
</t>
  </si>
</sst>
</file>

<file path=xl/styles.xml><?xml version="1.0" encoding="utf-8"?>
<styleSheet xmlns="http://schemas.openxmlformats.org/spreadsheetml/2006/main">
  <numFmts count="1">
    <numFmt numFmtId="164" formatCode="#,##0.0"/>
  </numFmts>
  <fonts count="21">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b/>
      <sz val="11"/>
      <color rgb="FF000000"/>
      <name val="Times New Roman Cyr"/>
    </font>
    <font>
      <sz val="11"/>
      <color rgb="FF000000"/>
      <name val="Calibri"/>
      <family val="2"/>
      <charset val="204"/>
      <scheme val="minor"/>
    </font>
    <font>
      <b/>
      <sz val="9"/>
      <color rgb="FF000000"/>
      <name val="Times New Roman Cyr"/>
    </font>
    <font>
      <sz val="8"/>
      <color rgb="FF000000"/>
      <name val="Times New Roman Cyr"/>
    </font>
    <font>
      <sz val="9"/>
      <color rgb="FF000000"/>
      <name val="Times New Roman Cyr"/>
    </font>
    <font>
      <sz val="11"/>
      <color rgb="FF000000"/>
      <name val="Times New Roman Cyr"/>
    </font>
    <font>
      <sz val="10"/>
      <color rgb="FF000000"/>
      <name val="Times New Roman Cyr"/>
    </font>
    <font>
      <sz val="8"/>
      <color rgb="FF000000"/>
      <name val="Times New Roman"/>
      <family val="1"/>
      <charset val="204"/>
    </font>
    <font>
      <sz val="11"/>
      <color rgb="FF000000"/>
      <name val="Times New Roman"/>
      <family val="1"/>
      <charset val="204"/>
    </font>
    <font>
      <sz val="11"/>
      <color rgb="FF000000"/>
      <name val="Calibri"/>
      <family val="2"/>
      <charset val="204"/>
      <scheme val="minor"/>
    </font>
    <font>
      <sz val="10"/>
      <color rgb="FF000000"/>
      <name val="Arial"/>
      <family val="2"/>
      <charset val="204"/>
    </font>
    <font>
      <sz val="10"/>
      <color rgb="FF000000"/>
      <name val="Calibri"/>
      <family val="2"/>
      <charset val="204"/>
      <scheme val="minor"/>
    </font>
    <font>
      <sz val="11"/>
      <name val="Calibri"/>
      <family val="2"/>
      <scheme val="minor"/>
    </font>
    <font>
      <b/>
      <sz val="10"/>
      <color rgb="FF000000"/>
      <name val="Arial Cyr"/>
      <charset val="204"/>
    </font>
    <font>
      <b/>
      <sz val="8"/>
      <color rgb="FF000000"/>
      <name val="Times New Roman"/>
      <family val="1"/>
      <charset val="204"/>
    </font>
    <font>
      <b/>
      <sz val="11"/>
      <color rgb="FF000000"/>
      <name val="Calibri"/>
      <family val="2"/>
      <charset val="204"/>
      <scheme val="minor"/>
    </font>
    <font>
      <b/>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6">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24">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49" fontId="2" fillId="2" borderId="2">
      <alignment wrapText="1"/>
    </xf>
    <xf numFmtId="0" fontId="2" fillId="0" borderId="1">
      <alignment horizontal="left" vertical="top"/>
    </xf>
    <xf numFmtId="49" fontId="1" fillId="2" borderId="1"/>
    <xf numFmtId="0" fontId="2" fillId="0" borderId="3">
      <alignment vertical="top"/>
    </xf>
    <xf numFmtId="49" fontId="2" fillId="2" borderId="4">
      <alignment horizontal="center" vertical="center" wrapText="1"/>
    </xf>
    <xf numFmtId="49" fontId="2" fillId="0" borderId="4">
      <alignment horizontal="center" vertical="center" wrapText="1"/>
    </xf>
    <xf numFmtId="49" fontId="2" fillId="0" borderId="5">
      <alignment horizontal="center" vertical="center" wrapText="1"/>
    </xf>
    <xf numFmtId="0" fontId="2" fillId="0" borderId="6">
      <alignment vertical="top"/>
    </xf>
    <xf numFmtId="0" fontId="2" fillId="0" borderId="6">
      <alignment horizontal="center" vertical="top" wrapText="1"/>
    </xf>
    <xf numFmtId="49" fontId="2" fillId="0" borderId="4">
      <alignment horizontal="center" vertical="center"/>
    </xf>
    <xf numFmtId="0" fontId="2" fillId="0" borderId="6">
      <alignment vertical="top" wrapText="1"/>
    </xf>
    <xf numFmtId="49" fontId="2" fillId="0" borderId="3">
      <alignment horizontal="center" vertical="center" wrapText="1"/>
    </xf>
    <xf numFmtId="49" fontId="2" fillId="2" borderId="4">
      <alignment horizontal="center" vertical="center"/>
    </xf>
    <xf numFmtId="0" fontId="2" fillId="0" borderId="4">
      <alignment horizontal="center" vertical="center"/>
    </xf>
    <xf numFmtId="0" fontId="2" fillId="0" borderId="7">
      <alignment horizontal="left" wrapText="1"/>
    </xf>
    <xf numFmtId="49" fontId="2" fillId="2" borderId="7">
      <alignment horizontal="center"/>
    </xf>
    <xf numFmtId="0" fontId="2" fillId="0" borderId="7">
      <alignment horizontal="center"/>
    </xf>
    <xf numFmtId="49" fontId="2" fillId="0" borderId="7">
      <alignment horizontal="center"/>
    </xf>
    <xf numFmtId="0" fontId="1" fillId="0" borderId="7"/>
    <xf numFmtId="0" fontId="2" fillId="0" borderId="2">
      <alignment horizontal="center"/>
    </xf>
    <xf numFmtId="49" fontId="2" fillId="2" borderId="2">
      <alignment horizontal="center"/>
    </xf>
    <xf numFmtId="49" fontId="2" fillId="0" borderId="2">
      <alignment horizontal="center"/>
    </xf>
    <xf numFmtId="0" fontId="4" fillId="0" borderId="1">
      <alignment horizontal="center" wrapText="1"/>
    </xf>
    <xf numFmtId="0" fontId="5" fillId="0" borderId="1"/>
    <xf numFmtId="0" fontId="6" fillId="0" borderId="1">
      <alignment horizontal="center"/>
    </xf>
    <xf numFmtId="0" fontId="6" fillId="0" borderId="1"/>
    <xf numFmtId="0" fontId="7" fillId="0" borderId="1"/>
    <xf numFmtId="0" fontId="8" fillId="0" borderId="1"/>
    <xf numFmtId="0" fontId="9" fillId="0" borderId="2">
      <alignment horizontal="center" vertical="center"/>
    </xf>
    <xf numFmtId="0" fontId="9" fillId="0" borderId="2"/>
    <xf numFmtId="0" fontId="9" fillId="0" borderId="1"/>
    <xf numFmtId="0" fontId="2" fillId="0" borderId="4">
      <alignment horizontal="center" vertical="center" wrapText="1"/>
    </xf>
    <xf numFmtId="49" fontId="10" fillId="0" borderId="4">
      <alignment horizontal="center" vertical="center" wrapText="1"/>
    </xf>
    <xf numFmtId="49" fontId="10" fillId="0" borderId="8">
      <alignment horizontal="center" vertical="center" wrapText="1"/>
    </xf>
    <xf numFmtId="49" fontId="10" fillId="0" borderId="4">
      <alignment horizontal="center" vertical="center"/>
    </xf>
    <xf numFmtId="49" fontId="11" fillId="2" borderId="4">
      <alignment horizontal="center" vertical="center"/>
    </xf>
    <xf numFmtId="49" fontId="11" fillId="2" borderId="9">
      <alignment horizontal="center" vertical="center"/>
    </xf>
    <xf numFmtId="0" fontId="11" fillId="0" borderId="9">
      <alignment horizontal="center" vertical="center"/>
    </xf>
    <xf numFmtId="0" fontId="11" fillId="0" borderId="10">
      <alignment horizontal="center" vertical="center"/>
    </xf>
    <xf numFmtId="0" fontId="11" fillId="0" borderId="4">
      <alignment horizontal="left" vertical="top" wrapText="1"/>
    </xf>
    <xf numFmtId="49" fontId="11" fillId="2" borderId="8">
      <alignment horizontal="center" vertical="center" wrapText="1"/>
    </xf>
    <xf numFmtId="0" fontId="11" fillId="2" borderId="4">
      <alignment horizontal="center" vertical="top"/>
    </xf>
    <xf numFmtId="164" fontId="2" fillId="0" borderId="4">
      <alignment vertical="top"/>
    </xf>
    <xf numFmtId="4" fontId="2" fillId="0" borderId="4">
      <alignment vertical="top" wrapText="1"/>
    </xf>
    <xf numFmtId="0" fontId="11" fillId="0" borderId="3">
      <alignment horizontal="left" vertical="top" wrapText="1"/>
    </xf>
    <xf numFmtId="49" fontId="11" fillId="2" borderId="3">
      <alignment horizontal="center" vertical="center" wrapText="1"/>
    </xf>
    <xf numFmtId="0" fontId="2" fillId="0" borderId="3">
      <alignment vertical="top" wrapText="1"/>
    </xf>
    <xf numFmtId="49" fontId="11" fillId="0" borderId="3">
      <alignment horizontal="center" vertical="top" wrapText="1"/>
    </xf>
    <xf numFmtId="49" fontId="2" fillId="0" borderId="3">
      <alignment horizontal="center" vertical="top" wrapText="1"/>
    </xf>
    <xf numFmtId="164" fontId="2" fillId="0" borderId="3">
      <alignment vertical="top"/>
    </xf>
    <xf numFmtId="4" fontId="2" fillId="0" borderId="3">
      <alignment vertical="top" wrapText="1"/>
    </xf>
    <xf numFmtId="0" fontId="2" fillId="0" borderId="6">
      <alignment horizontal="left" vertical="top" wrapText="1"/>
    </xf>
    <xf numFmtId="49" fontId="2" fillId="2" borderId="6">
      <alignment horizontal="center" vertical="center"/>
    </xf>
    <xf numFmtId="0" fontId="1" fillId="0" borderId="6">
      <alignment vertical="top" wrapText="1"/>
    </xf>
    <xf numFmtId="49" fontId="2" fillId="0" borderId="6">
      <alignment horizontal="center" vertical="top" wrapText="1"/>
    </xf>
    <xf numFmtId="49" fontId="2" fillId="0" borderId="6">
      <alignment horizontal="center" vertical="top"/>
    </xf>
    <xf numFmtId="164" fontId="1" fillId="0" borderId="6">
      <alignment vertical="top"/>
    </xf>
    <xf numFmtId="0" fontId="11" fillId="0" borderId="1">
      <alignment horizontal="left" wrapText="1"/>
    </xf>
    <xf numFmtId="49" fontId="11" fillId="2" borderId="11">
      <alignment horizontal="center"/>
    </xf>
    <xf numFmtId="0" fontId="11" fillId="0" borderId="11">
      <alignment horizontal="center"/>
    </xf>
    <xf numFmtId="49" fontId="11" fillId="0" borderId="11">
      <alignment horizontal="center"/>
    </xf>
    <xf numFmtId="0" fontId="11" fillId="0" borderId="1">
      <alignment horizontal="left"/>
    </xf>
    <xf numFmtId="49" fontId="11" fillId="2" borderId="1">
      <alignment horizontal="center"/>
    </xf>
    <xf numFmtId="0" fontId="11" fillId="0" borderId="2">
      <alignment horizontal="center"/>
    </xf>
    <xf numFmtId="0" fontId="11" fillId="0" borderId="1">
      <alignment horizontal="center"/>
    </xf>
    <xf numFmtId="49" fontId="11" fillId="0" borderId="1">
      <alignment horizontal="center"/>
    </xf>
    <xf numFmtId="0" fontId="11" fillId="0" borderId="7">
      <alignment horizontal="center"/>
    </xf>
    <xf numFmtId="49" fontId="11" fillId="2" borderId="2">
      <alignment horizontal="center"/>
    </xf>
    <xf numFmtId="49" fontId="11" fillId="0" borderId="2">
      <alignment horizontal="center"/>
    </xf>
    <xf numFmtId="0" fontId="12" fillId="0" borderId="1"/>
    <xf numFmtId="49" fontId="11" fillId="0" borderId="7">
      <alignment horizontal="center"/>
    </xf>
    <xf numFmtId="0" fontId="11" fillId="0" borderId="1">
      <alignment horizontal="center" vertical="top"/>
    </xf>
    <xf numFmtId="0" fontId="16" fillId="0" borderId="0"/>
    <xf numFmtId="0" fontId="16" fillId="0" borderId="0"/>
    <xf numFmtId="0" fontId="16" fillId="0" borderId="0"/>
    <xf numFmtId="0" fontId="13" fillId="0" borderId="1"/>
    <xf numFmtId="0" fontId="13" fillId="0" borderId="1"/>
    <xf numFmtId="0" fontId="14" fillId="3" borderId="1"/>
    <xf numFmtId="0" fontId="2" fillId="0" borderId="4">
      <alignment horizontal="left" vertical="top" wrapText="1"/>
    </xf>
    <xf numFmtId="0" fontId="2" fillId="0" borderId="3">
      <alignment horizontal="left" vertical="top" wrapText="1"/>
    </xf>
    <xf numFmtId="0" fontId="13" fillId="0" borderId="1"/>
    <xf numFmtId="49" fontId="2" fillId="2" borderId="3">
      <alignment horizontal="center" vertical="center"/>
    </xf>
    <xf numFmtId="0" fontId="14" fillId="0" borderId="1"/>
    <xf numFmtId="0" fontId="2" fillId="0" borderId="12">
      <alignment horizontal="center" vertical="top"/>
    </xf>
    <xf numFmtId="0" fontId="1" fillId="0" borderId="6">
      <alignment vertical="top"/>
    </xf>
    <xf numFmtId="0" fontId="1" fillId="0" borderId="3">
      <alignment vertical="top"/>
    </xf>
    <xf numFmtId="49" fontId="2" fillId="0" borderId="3">
      <alignment horizontal="center" vertical="top"/>
    </xf>
    <xf numFmtId="49" fontId="2" fillId="2" borderId="2"/>
    <xf numFmtId="164" fontId="1" fillId="0" borderId="4">
      <alignment vertical="top"/>
    </xf>
    <xf numFmtId="164" fontId="1" fillId="0" borderId="3">
      <alignment vertical="top"/>
    </xf>
    <xf numFmtId="0" fontId="1" fillId="0" borderId="4">
      <alignment vertical="top"/>
    </xf>
    <xf numFmtId="0" fontId="15" fillId="0" borderId="1"/>
    <xf numFmtId="49" fontId="11" fillId="2" borderId="8">
      <alignment horizontal="center" vertical="center"/>
    </xf>
    <xf numFmtId="49" fontId="11" fillId="2" borderId="3">
      <alignment horizontal="center" vertical="center"/>
    </xf>
    <xf numFmtId="49" fontId="11" fillId="0" borderId="3">
      <alignment horizontal="center" vertical="top"/>
    </xf>
    <xf numFmtId="4" fontId="2" fillId="0" borderId="4">
      <alignment vertical="top"/>
    </xf>
    <xf numFmtId="4" fontId="2" fillId="0" borderId="3">
      <alignment vertical="top"/>
    </xf>
    <xf numFmtId="0" fontId="1" fillId="0" borderId="4">
      <alignment vertical="top" wrapText="1"/>
    </xf>
    <xf numFmtId="49" fontId="2" fillId="2" borderId="3">
      <alignment horizontal="center" vertical="center" wrapText="1"/>
    </xf>
    <xf numFmtId="0" fontId="1" fillId="0" borderId="3">
      <alignment vertical="top" wrapText="1"/>
    </xf>
  </cellStyleXfs>
  <cellXfs count="100">
    <xf numFmtId="0" fontId="0" fillId="0" borderId="0" xfId="0"/>
    <xf numFmtId="0" fontId="5" fillId="0" borderId="1" xfId="47" applyNumberFormat="1" applyFill="1" applyProtection="1"/>
    <xf numFmtId="0" fontId="0" fillId="0" borderId="0" xfId="0" applyFill="1" applyProtection="1">
      <protection locked="0"/>
    </xf>
    <xf numFmtId="0" fontId="6" fillId="0" borderId="1" xfId="49" applyNumberFormat="1" applyFill="1" applyProtection="1"/>
    <xf numFmtId="0" fontId="7" fillId="0" borderId="1" xfId="50" applyNumberFormat="1" applyFill="1" applyProtection="1"/>
    <xf numFmtId="0" fontId="8" fillId="0" borderId="1" xfId="51" applyNumberFormat="1" applyFill="1" applyProtection="1"/>
    <xf numFmtId="0" fontId="9" fillId="0" borderId="2" xfId="52" applyNumberFormat="1" applyFill="1" applyProtection="1">
      <alignment horizontal="center" vertical="center"/>
    </xf>
    <xf numFmtId="0" fontId="9" fillId="0" borderId="2" xfId="53" applyNumberFormat="1" applyFill="1" applyProtection="1"/>
    <xf numFmtId="0" fontId="9" fillId="0" borderId="1" xfId="54" applyNumberFormat="1" applyFill="1" applyProtection="1"/>
    <xf numFmtId="49" fontId="11" fillId="0" borderId="4" xfId="59" applyNumberFormat="1" applyFill="1" applyProtection="1">
      <alignment horizontal="center" vertical="center"/>
    </xf>
    <xf numFmtId="49" fontId="11" fillId="0" borderId="9" xfId="60" applyNumberFormat="1" applyFill="1" applyProtection="1">
      <alignment horizontal="center" vertical="center"/>
    </xf>
    <xf numFmtId="0" fontId="11" fillId="0" borderId="9" xfId="61" applyNumberFormat="1" applyFill="1" applyProtection="1">
      <alignment horizontal="center" vertical="center"/>
    </xf>
    <xf numFmtId="0" fontId="11" fillId="0" borderId="10" xfId="62" applyNumberFormat="1" applyFill="1" applyProtection="1">
      <alignment horizontal="center" vertical="center"/>
    </xf>
    <xf numFmtId="0" fontId="11" fillId="0" borderId="4" xfId="63" applyNumberFormat="1" applyFill="1" applyProtection="1">
      <alignment horizontal="left" vertical="top" wrapText="1"/>
    </xf>
    <xf numFmtId="49" fontId="11" fillId="0" borderId="8" xfId="64" applyNumberFormat="1" applyFill="1" applyProtection="1">
      <alignment horizontal="center" vertical="center" wrapText="1"/>
    </xf>
    <xf numFmtId="0" fontId="11" fillId="0" borderId="4" xfId="65" applyNumberFormat="1" applyFill="1" applyProtection="1">
      <alignment horizontal="center" vertical="top"/>
    </xf>
    <xf numFmtId="164" fontId="2" fillId="0" borderId="4" xfId="66" applyNumberFormat="1" applyFill="1" applyProtection="1">
      <alignment vertical="top"/>
    </xf>
    <xf numFmtId="4" fontId="2" fillId="0" borderId="4" xfId="67" applyNumberFormat="1" applyFill="1" applyProtection="1">
      <alignment vertical="top" wrapText="1"/>
    </xf>
    <xf numFmtId="0" fontId="11" fillId="0" borderId="3" xfId="68" applyNumberFormat="1" applyFill="1" applyProtection="1">
      <alignment horizontal="left" vertical="top" wrapText="1"/>
    </xf>
    <xf numFmtId="49" fontId="11" fillId="0" borderId="3" xfId="69" applyNumberFormat="1" applyFill="1" applyProtection="1">
      <alignment horizontal="center" vertical="center" wrapText="1"/>
    </xf>
    <xf numFmtId="0" fontId="2" fillId="0" borderId="3" xfId="70" applyNumberFormat="1" applyFill="1" applyProtection="1">
      <alignment vertical="top" wrapText="1"/>
    </xf>
    <xf numFmtId="49" fontId="11" fillId="0" borderId="3" xfId="71" applyNumberFormat="1" applyFill="1" applyProtection="1">
      <alignment horizontal="center" vertical="top" wrapText="1"/>
    </xf>
    <xf numFmtId="49" fontId="2" fillId="0" borderId="3" xfId="72" applyNumberFormat="1" applyFill="1" applyProtection="1">
      <alignment horizontal="center" vertical="top" wrapText="1"/>
    </xf>
    <xf numFmtId="164" fontId="2" fillId="0" borderId="3" xfId="73" applyNumberFormat="1" applyFill="1" applyProtection="1">
      <alignment vertical="top"/>
    </xf>
    <xf numFmtId="4" fontId="2" fillId="0" borderId="3" xfId="74" applyNumberFormat="1" applyFill="1" applyProtection="1">
      <alignment vertical="top" wrapText="1"/>
    </xf>
    <xf numFmtId="0" fontId="2" fillId="0" borderId="6" xfId="75" applyNumberFormat="1" applyFill="1" applyProtection="1">
      <alignment horizontal="left" vertical="top" wrapText="1"/>
    </xf>
    <xf numFmtId="49" fontId="2" fillId="0" borderId="6" xfId="76" applyNumberFormat="1" applyFill="1" applyProtection="1">
      <alignment horizontal="center" vertical="center"/>
    </xf>
    <xf numFmtId="0" fontId="1" fillId="0" borderId="6" xfId="77" applyNumberFormat="1" applyFill="1" applyProtection="1">
      <alignment vertical="top" wrapText="1"/>
    </xf>
    <xf numFmtId="49" fontId="2" fillId="0" borderId="6" xfId="78" applyNumberFormat="1" applyFill="1" applyProtection="1">
      <alignment horizontal="center" vertical="top" wrapText="1"/>
    </xf>
    <xf numFmtId="49" fontId="2" fillId="0" borderId="6" xfId="79" applyNumberFormat="1" applyFill="1" applyProtection="1">
      <alignment horizontal="center" vertical="top"/>
    </xf>
    <xf numFmtId="164" fontId="1" fillId="0" borderId="6" xfId="80" applyNumberFormat="1" applyFill="1" applyProtection="1">
      <alignment vertical="top"/>
    </xf>
    <xf numFmtId="0" fontId="11" fillId="0" borderId="1" xfId="81" applyNumberFormat="1" applyFill="1" applyProtection="1">
      <alignment horizontal="left" wrapText="1"/>
    </xf>
    <xf numFmtId="49" fontId="11" fillId="0" borderId="11" xfId="82" applyNumberFormat="1" applyFill="1" applyProtection="1">
      <alignment horizontal="center"/>
    </xf>
    <xf numFmtId="0" fontId="11" fillId="0" borderId="11" xfId="83" applyNumberFormat="1" applyFill="1" applyProtection="1">
      <alignment horizontal="center"/>
    </xf>
    <xf numFmtId="49" fontId="11" fillId="0" borderId="11" xfId="84" applyNumberFormat="1" applyFill="1" applyProtection="1">
      <alignment horizontal="center"/>
    </xf>
    <xf numFmtId="0" fontId="1" fillId="0" borderId="1" xfId="3" applyNumberFormat="1" applyFill="1" applyProtection="1"/>
    <xf numFmtId="49" fontId="11" fillId="0" borderId="1" xfId="86" applyNumberFormat="1" applyFill="1" applyProtection="1">
      <alignment horizontal="center"/>
    </xf>
    <xf numFmtId="49" fontId="11" fillId="0" borderId="1" xfId="89" applyNumberFormat="1" applyFill="1" applyProtection="1">
      <alignment horizontal="center"/>
    </xf>
    <xf numFmtId="0" fontId="2" fillId="0" borderId="1" xfId="14" applyNumberFormat="1" applyFill="1" applyProtection="1"/>
    <xf numFmtId="49" fontId="11" fillId="0" borderId="2" xfId="91" applyNumberFormat="1" applyFill="1" applyProtection="1">
      <alignment horizontal="center"/>
    </xf>
    <xf numFmtId="49" fontId="11" fillId="0" borderId="2" xfId="92" applyNumberFormat="1" applyFill="1" applyProtection="1">
      <alignment horizontal="center"/>
    </xf>
    <xf numFmtId="0" fontId="12" fillId="0" borderId="1" xfId="93" applyNumberFormat="1" applyFill="1" applyProtection="1"/>
    <xf numFmtId="0" fontId="11" fillId="0" borderId="1" xfId="95" applyNumberFormat="1" applyFill="1" applyProtection="1">
      <alignment horizontal="center" vertical="top"/>
    </xf>
    <xf numFmtId="164" fontId="17" fillId="0" borderId="1" xfId="3" applyNumberFormat="1" applyFont="1" applyFill="1" applyProtection="1"/>
    <xf numFmtId="0" fontId="11" fillId="0" borderId="14" xfId="63" applyNumberFormat="1" applyFill="1" applyBorder="1" applyProtection="1">
      <alignment horizontal="left" vertical="top" wrapText="1"/>
    </xf>
    <xf numFmtId="49" fontId="11" fillId="0" borderId="15" xfId="64" applyNumberFormat="1" applyFill="1" applyBorder="1" applyProtection="1">
      <alignment horizontal="center" vertical="center" wrapText="1"/>
    </xf>
    <xf numFmtId="0" fontId="11" fillId="0" borderId="14" xfId="65" applyNumberFormat="1" applyFill="1" applyBorder="1" applyProtection="1">
      <alignment horizontal="center" vertical="top"/>
    </xf>
    <xf numFmtId="164" fontId="2" fillId="0" borderId="14" xfId="66" applyNumberFormat="1" applyFill="1" applyBorder="1" applyProtection="1">
      <alignment vertical="top"/>
    </xf>
    <xf numFmtId="4" fontId="2" fillId="0" borderId="14" xfId="67" applyNumberFormat="1" applyFill="1" applyBorder="1" applyProtection="1">
      <alignment vertical="top" wrapText="1"/>
    </xf>
    <xf numFmtId="0" fontId="11" fillId="0" borderId="13" xfId="68" applyNumberFormat="1" applyFill="1" applyBorder="1" applyProtection="1">
      <alignment horizontal="left" vertical="top" wrapText="1"/>
    </xf>
    <xf numFmtId="49" fontId="11" fillId="0" borderId="13" xfId="69" applyNumberFormat="1" applyFill="1" applyBorder="1" applyProtection="1">
      <alignment horizontal="center" vertical="center" wrapText="1"/>
    </xf>
    <xf numFmtId="0" fontId="2" fillId="0" borderId="13" xfId="70" applyNumberFormat="1" applyFill="1" applyBorder="1" applyProtection="1">
      <alignment vertical="top" wrapText="1"/>
    </xf>
    <xf numFmtId="49" fontId="11" fillId="0" borderId="13" xfId="71" applyNumberFormat="1" applyFill="1" applyBorder="1" applyProtection="1">
      <alignment horizontal="center" vertical="top" wrapText="1"/>
    </xf>
    <xf numFmtId="49" fontId="2" fillId="0" borderId="13" xfId="72" applyNumberFormat="1" applyFill="1" applyBorder="1" applyProtection="1">
      <alignment horizontal="center" vertical="top" wrapText="1"/>
    </xf>
    <xf numFmtId="164" fontId="2" fillId="0" borderId="13" xfId="73" applyNumberFormat="1" applyFill="1" applyBorder="1" applyProtection="1">
      <alignment vertical="top"/>
    </xf>
    <xf numFmtId="4" fontId="2" fillId="0" borderId="13" xfId="74" applyNumberFormat="1" applyFill="1" applyBorder="1" applyProtection="1">
      <alignment vertical="top" wrapText="1"/>
    </xf>
    <xf numFmtId="0" fontId="18" fillId="0" borderId="4" xfId="63" applyNumberFormat="1" applyFont="1" applyFill="1" applyProtection="1">
      <alignment horizontal="left" vertical="top" wrapText="1"/>
    </xf>
    <xf numFmtId="49" fontId="18" fillId="0" borderId="8" xfId="64" applyNumberFormat="1" applyFont="1" applyFill="1" applyProtection="1">
      <alignment horizontal="center" vertical="center" wrapText="1"/>
    </xf>
    <xf numFmtId="0" fontId="18" fillId="0" borderId="4" xfId="65" applyNumberFormat="1" applyFont="1" applyFill="1" applyProtection="1">
      <alignment horizontal="center" vertical="top"/>
    </xf>
    <xf numFmtId="164" fontId="3" fillId="0" borderId="4" xfId="66" applyNumberFormat="1" applyFont="1" applyFill="1" applyProtection="1">
      <alignment vertical="top"/>
    </xf>
    <xf numFmtId="4" fontId="3" fillId="0" borderId="4" xfId="67" applyNumberFormat="1" applyFont="1" applyFill="1" applyProtection="1">
      <alignment vertical="top" wrapText="1"/>
    </xf>
    <xf numFmtId="0" fontId="19" fillId="0" borderId="1" xfId="47" applyNumberFormat="1" applyFont="1" applyFill="1" applyProtection="1"/>
    <xf numFmtId="0" fontId="20" fillId="0" borderId="0" xfId="0" applyFont="1" applyFill="1" applyProtection="1">
      <protection locked="0"/>
    </xf>
    <xf numFmtId="0" fontId="11" fillId="0" borderId="1" xfId="85" applyNumberFormat="1" applyFill="1" applyProtection="1">
      <alignment horizontal="left"/>
    </xf>
    <xf numFmtId="0" fontId="11" fillId="0" borderId="1" xfId="88" applyNumberFormat="1" applyFill="1" applyProtection="1">
      <alignment horizontal="center"/>
    </xf>
    <xf numFmtId="0" fontId="11" fillId="0" borderId="2" xfId="87" applyNumberFormat="1" applyFill="1" applyProtection="1">
      <alignment horizontal="center"/>
    </xf>
    <xf numFmtId="164" fontId="3" fillId="0" borderId="3" xfId="73" applyNumberFormat="1" applyFont="1" applyFill="1" applyProtection="1">
      <alignment vertical="top"/>
    </xf>
    <xf numFmtId="164" fontId="2" fillId="0" borderId="3" xfId="73" applyNumberFormat="1" applyFont="1" applyFill="1" applyProtection="1">
      <alignment vertical="top"/>
    </xf>
    <xf numFmtId="164" fontId="2" fillId="0" borderId="4" xfId="66" applyNumberFormat="1" applyFont="1" applyFill="1" applyProtection="1">
      <alignment vertical="top"/>
    </xf>
    <xf numFmtId="164" fontId="2" fillId="0" borderId="13" xfId="73" applyNumberFormat="1" applyFont="1" applyFill="1" applyBorder="1" applyProtection="1">
      <alignment vertical="top"/>
    </xf>
    <xf numFmtId="49" fontId="11" fillId="0" borderId="7" xfId="94" applyNumberFormat="1" applyFill="1" applyProtection="1">
      <alignment horizontal="center"/>
    </xf>
    <xf numFmtId="49" fontId="11" fillId="0" borderId="7" xfId="94" applyFill="1" applyProtection="1">
      <alignment horizontal="center"/>
      <protection locked="0"/>
    </xf>
    <xf numFmtId="0" fontId="11" fillId="0" borderId="7" xfId="90" applyNumberFormat="1" applyFill="1" applyProtection="1">
      <alignment horizontal="center"/>
    </xf>
    <xf numFmtId="0" fontId="11" fillId="0" borderId="7" xfId="90" applyFill="1" applyProtection="1">
      <alignment horizontal="center"/>
      <protection locked="0"/>
    </xf>
    <xf numFmtId="0" fontId="11" fillId="0" borderId="1" xfId="85" applyNumberFormat="1" applyFill="1" applyProtection="1">
      <alignment horizontal="left"/>
    </xf>
    <xf numFmtId="0" fontId="11" fillId="0" borderId="1" xfId="85" applyFill="1" applyProtection="1">
      <alignment horizontal="left"/>
      <protection locked="0"/>
    </xf>
    <xf numFmtId="0" fontId="11" fillId="0" borderId="1" xfId="88" applyNumberFormat="1" applyFill="1" applyProtection="1">
      <alignment horizontal="center"/>
    </xf>
    <xf numFmtId="0" fontId="11" fillId="0" borderId="1" xfId="88" applyFill="1" applyProtection="1">
      <alignment horizontal="center"/>
      <protection locked="0"/>
    </xf>
    <xf numFmtId="0" fontId="11" fillId="0" borderId="2" xfId="87" applyNumberFormat="1" applyFill="1" applyProtection="1">
      <alignment horizontal="center"/>
    </xf>
    <xf numFmtId="0" fontId="11" fillId="0" borderId="2" xfId="87" applyFill="1" applyProtection="1">
      <alignment horizontal="center"/>
      <protection locked="0"/>
    </xf>
    <xf numFmtId="49" fontId="10" fillId="0" borderId="4" xfId="56" applyNumberFormat="1" applyFill="1" applyProtection="1">
      <alignment horizontal="center" vertical="center" wrapText="1"/>
    </xf>
    <xf numFmtId="49" fontId="10" fillId="0" borderId="4" xfId="56" applyFill="1" applyProtection="1">
      <alignment horizontal="center" vertical="center" wrapText="1"/>
      <protection locked="0"/>
    </xf>
    <xf numFmtId="49" fontId="10" fillId="0" borderId="4" xfId="58" applyNumberFormat="1" applyFill="1" applyProtection="1">
      <alignment horizontal="center" vertical="center"/>
    </xf>
    <xf numFmtId="49" fontId="10" fillId="0" borderId="4" xfId="58" applyFill="1" applyProtection="1">
      <alignment horizontal="center" vertical="center"/>
      <protection locked="0"/>
    </xf>
    <xf numFmtId="49" fontId="2" fillId="0" borderId="4" xfId="29" applyNumberFormat="1" applyFill="1" applyProtection="1">
      <alignment horizontal="center" vertical="center" wrapText="1"/>
    </xf>
    <xf numFmtId="49" fontId="2" fillId="0" borderId="4" xfId="29" applyFill="1" applyProtection="1">
      <alignment horizontal="center" vertical="center" wrapText="1"/>
      <protection locked="0"/>
    </xf>
    <xf numFmtId="49" fontId="2" fillId="0" borderId="4" xfId="28" applyNumberFormat="1" applyFill="1" applyProtection="1">
      <alignment horizontal="center" vertical="center" wrapText="1"/>
    </xf>
    <xf numFmtId="49" fontId="2" fillId="0" borderId="4" xfId="28" applyFill="1" applyProtection="1">
      <alignment horizontal="center" vertical="center" wrapText="1"/>
      <protection locked="0"/>
    </xf>
    <xf numFmtId="49" fontId="10" fillId="0" borderId="8" xfId="57" applyNumberFormat="1" applyFill="1" applyProtection="1">
      <alignment horizontal="center" vertical="center" wrapText="1"/>
    </xf>
    <xf numFmtId="49" fontId="10" fillId="0" borderId="8" xfId="57" applyFill="1" applyProtection="1">
      <alignment horizontal="center" vertical="center" wrapText="1"/>
      <protection locked="0"/>
    </xf>
    <xf numFmtId="49" fontId="2" fillId="0" borderId="4" xfId="33" applyNumberFormat="1" applyFill="1" applyProtection="1">
      <alignment horizontal="center" vertical="center"/>
    </xf>
    <xf numFmtId="49" fontId="2" fillId="0" borderId="4" xfId="33" applyFill="1" applyProtection="1">
      <alignment horizontal="center" vertical="center"/>
      <protection locked="0"/>
    </xf>
    <xf numFmtId="49" fontId="2" fillId="0" borderId="3" xfId="35" applyNumberFormat="1" applyFill="1" applyProtection="1">
      <alignment horizontal="center" vertical="center" wrapText="1"/>
    </xf>
    <xf numFmtId="49" fontId="2" fillId="0" borderId="3" xfId="35" applyFill="1" applyProtection="1">
      <alignment horizontal="center" vertical="center" wrapText="1"/>
      <protection locked="0"/>
    </xf>
    <xf numFmtId="0" fontId="4" fillId="0" borderId="1" xfId="46" applyNumberFormat="1" applyFill="1" applyAlignment="1" applyProtection="1">
      <alignment horizontal="center" vertical="center" wrapText="1"/>
    </xf>
    <xf numFmtId="0" fontId="4" fillId="0" borderId="1" xfId="46" applyFill="1" applyAlignment="1" applyProtection="1">
      <alignment horizontal="center" vertical="center" wrapText="1"/>
      <protection locked="0"/>
    </xf>
    <xf numFmtId="0" fontId="6" fillId="0" borderId="1" xfId="48" applyNumberFormat="1" applyFill="1" applyProtection="1">
      <alignment horizontal="center"/>
    </xf>
    <xf numFmtId="0" fontId="6" fillId="0" borderId="1" xfId="48" applyFill="1" applyProtection="1">
      <alignment horizontal="center"/>
      <protection locked="0"/>
    </xf>
    <xf numFmtId="0" fontId="2" fillId="0" borderId="4" xfId="55" applyNumberFormat="1" applyFill="1" applyProtection="1">
      <alignment horizontal="center" vertical="center" wrapText="1"/>
    </xf>
    <xf numFmtId="0" fontId="2" fillId="0" borderId="4" xfId="55" applyFill="1" applyProtection="1">
      <alignment horizontal="center" vertical="center" wrapText="1"/>
      <protection locked="0"/>
    </xf>
  </cellXfs>
  <cellStyles count="124">
    <cellStyle name="br" xfId="98"/>
    <cellStyle name="col" xfId="97"/>
    <cellStyle name="st110" xfId="24"/>
    <cellStyle name="st111" xfId="121"/>
    <cellStyle name="st112" xfId="77"/>
    <cellStyle name="st113" xfId="78"/>
    <cellStyle name="st114" xfId="122"/>
    <cellStyle name="st115" xfId="123"/>
    <cellStyle name="st116" xfId="72"/>
    <cellStyle name="st117" xfId="64"/>
    <cellStyle name="st118" xfId="67"/>
    <cellStyle name="st119" xfId="69"/>
    <cellStyle name="st120" xfId="70"/>
    <cellStyle name="st121" xfId="71"/>
    <cellStyle name="st122" xfId="74"/>
    <cellStyle name="style0" xfId="99"/>
    <cellStyle name="td" xfId="100"/>
    <cellStyle name="tr" xfId="96"/>
    <cellStyle name="xl100" xfId="53"/>
    <cellStyle name="xl101" xfId="61"/>
    <cellStyle name="xl102" xfId="65"/>
    <cellStyle name="xl103" xfId="83"/>
    <cellStyle name="xl104" xfId="118"/>
    <cellStyle name="xl105" xfId="87"/>
    <cellStyle name="xl106" xfId="90"/>
    <cellStyle name="xl107" xfId="93"/>
    <cellStyle name="xl108" xfId="91"/>
    <cellStyle name="xl109" xfId="84"/>
    <cellStyle name="xl110" xfId="89"/>
    <cellStyle name="xl111" xfId="92"/>
    <cellStyle name="xl112" xfId="94"/>
    <cellStyle name="xl113" xfId="95"/>
    <cellStyle name="xl114" xfId="54"/>
    <cellStyle name="xl115" xfId="48"/>
    <cellStyle name="xl116" xfId="56"/>
    <cellStyle name="xl117" xfId="62"/>
    <cellStyle name="xl118" xfId="66"/>
    <cellStyle name="xl119" xfId="73"/>
    <cellStyle name="xl120" xfId="49"/>
    <cellStyle name="xl121" xfId="58"/>
    <cellStyle name="xl122" xfId="46"/>
    <cellStyle name="xl123" xfId="57"/>
    <cellStyle name="xl124" xfId="119"/>
    <cellStyle name="xl125" xfId="120"/>
    <cellStyle name="xl21" xfId="101"/>
    <cellStyle name="xl22" xfId="1"/>
    <cellStyle name="xl23" xfId="7"/>
    <cellStyle name="xl24" xfId="18"/>
    <cellStyle name="xl25" xfId="25"/>
    <cellStyle name="xl26" xfId="27"/>
    <cellStyle name="xl27" xfId="31"/>
    <cellStyle name="xl28" xfId="32"/>
    <cellStyle name="xl29" xfId="34"/>
    <cellStyle name="xl30" xfId="36"/>
    <cellStyle name="xl31" xfId="102"/>
    <cellStyle name="xl32" xfId="75"/>
    <cellStyle name="xl33" xfId="103"/>
    <cellStyle name="xl34" xfId="38"/>
    <cellStyle name="xl35" xfId="21"/>
    <cellStyle name="xl36" xfId="104"/>
    <cellStyle name="xl37" xfId="2"/>
    <cellStyle name="xl38" xfId="8"/>
    <cellStyle name="xl39" xfId="19"/>
    <cellStyle name="xl40" xfId="23"/>
    <cellStyle name="xl41" xfId="26"/>
    <cellStyle name="xl42" xfId="28"/>
    <cellStyle name="xl43" xfId="76"/>
    <cellStyle name="xl44" xfId="105"/>
    <cellStyle name="xl45" xfId="106"/>
    <cellStyle name="xl46" xfId="39"/>
    <cellStyle name="xl47" xfId="9"/>
    <cellStyle name="xl48" xfId="3"/>
    <cellStyle name="xl49" xfId="14"/>
    <cellStyle name="xl50" xfId="29"/>
    <cellStyle name="xl51" xfId="37"/>
    <cellStyle name="xl52" xfId="107"/>
    <cellStyle name="xl53" xfId="108"/>
    <cellStyle name="xl54" xfId="109"/>
    <cellStyle name="xl55" xfId="40"/>
    <cellStyle name="xl56" xfId="20"/>
    <cellStyle name="xl57" xfId="79"/>
    <cellStyle name="xl58" xfId="110"/>
    <cellStyle name="xl59" xfId="43"/>
    <cellStyle name="xl60" xfId="33"/>
    <cellStyle name="xl61" xfId="44"/>
    <cellStyle name="xl62" xfId="111"/>
    <cellStyle name="xl63" xfId="41"/>
    <cellStyle name="xl64" xfId="10"/>
    <cellStyle name="xl65" xfId="45"/>
    <cellStyle name="xl66" xfId="42"/>
    <cellStyle name="xl67" xfId="15"/>
    <cellStyle name="xl68" xfId="16"/>
    <cellStyle name="xl69" xfId="22"/>
    <cellStyle name="xl70" xfId="112"/>
    <cellStyle name="xl71" xfId="80"/>
    <cellStyle name="xl72" xfId="113"/>
    <cellStyle name="xl73" xfId="30"/>
    <cellStyle name="xl74" xfId="11"/>
    <cellStyle name="xl75" xfId="4"/>
    <cellStyle name="xl76" xfId="12"/>
    <cellStyle name="xl77" xfId="13"/>
    <cellStyle name="xl78" xfId="17"/>
    <cellStyle name="xl79" xfId="35"/>
    <cellStyle name="xl80" xfId="5"/>
    <cellStyle name="xl81" xfId="6"/>
    <cellStyle name="xl82" xfId="114"/>
    <cellStyle name="xl83" xfId="115"/>
    <cellStyle name="xl84" xfId="50"/>
    <cellStyle name="xl85" xfId="51"/>
    <cellStyle name="xl86" xfId="47"/>
    <cellStyle name="xl87" xfId="55"/>
    <cellStyle name="xl88" xfId="59"/>
    <cellStyle name="xl89" xfId="63"/>
    <cellStyle name="xl90" xfId="68"/>
    <cellStyle name="xl91" xfId="81"/>
    <cellStyle name="xl92" xfId="85"/>
    <cellStyle name="xl93" xfId="52"/>
    <cellStyle name="xl94" xfId="60"/>
    <cellStyle name="xl95" xfId="116"/>
    <cellStyle name="xl96" xfId="117"/>
    <cellStyle name="xl97" xfId="82"/>
    <cellStyle name="xl98" xfId="86"/>
    <cellStyle name="xl99" xfId="88"/>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118"/>
  <sheetViews>
    <sheetView tabSelected="1" zoomScaleNormal="100" workbookViewId="0">
      <pane xSplit="2" ySplit="18" topLeftCell="C80" activePane="bottomRight" state="frozen"/>
      <selection pane="topRight" activeCell="C1" sqref="C1"/>
      <selection pane="bottomLeft" activeCell="A19" sqref="A19"/>
      <selection pane="bottomRight" sqref="A1:AN2"/>
    </sheetView>
  </sheetViews>
  <sheetFormatPr defaultRowHeight="15"/>
  <cols>
    <col min="1" max="1" width="40" style="2" customWidth="1"/>
    <col min="2" max="2" width="7.28515625" style="2" customWidth="1"/>
    <col min="3" max="3" width="23.85546875" style="2" customWidth="1"/>
    <col min="4" max="5" width="9.140625" style="2" customWidth="1"/>
    <col min="6" max="6" width="14.28515625" style="2" customWidth="1"/>
    <col min="7" max="9" width="9.140625" style="2" customWidth="1"/>
    <col min="10" max="10" width="15.7109375" style="2" hidden="1" customWidth="1"/>
    <col min="11" max="12" width="9.140625" style="2" hidden="1" customWidth="1"/>
    <col min="13" max="13" width="26.140625" style="2" customWidth="1"/>
    <col min="14" max="16" width="9.140625" style="2" customWidth="1"/>
    <col min="17" max="17" width="15.7109375" style="2" hidden="1" customWidth="1"/>
    <col min="18" max="19" width="9.140625" style="2" hidden="1" customWidth="1"/>
    <col min="20" max="20" width="5" style="2" hidden="1" customWidth="1"/>
    <col min="21" max="21" width="4.85546875" style="2" hidden="1" customWidth="1"/>
    <col min="22" max="22" width="4.7109375" style="2" hidden="1" customWidth="1"/>
    <col min="23" max="23" width="14.5703125" style="2" customWidth="1"/>
    <col min="24" max="25" width="9.140625" style="2" customWidth="1"/>
    <col min="26" max="26" width="13.140625" style="2" hidden="1" customWidth="1"/>
    <col min="27" max="28" width="9.140625" style="2" hidden="1" customWidth="1"/>
    <col min="29" max="29" width="7" style="2" customWidth="1"/>
    <col min="30" max="30" width="9.140625" style="2" customWidth="1"/>
    <col min="31" max="31" width="15.140625" style="2" customWidth="1"/>
    <col min="32" max="33" width="11.5703125" style="2" customWidth="1"/>
    <col min="34" max="34" width="12.7109375" style="2" customWidth="1"/>
    <col min="35" max="35" width="11.42578125" style="2" customWidth="1"/>
    <col min="36" max="36" width="10.42578125" style="2" customWidth="1"/>
    <col min="37" max="49" width="9.140625" style="2" hidden="1" customWidth="1"/>
    <col min="50" max="50" width="9.140625" style="2" customWidth="1"/>
    <col min="51" max="16384" width="9.140625" style="2"/>
  </cols>
  <sheetData>
    <row r="1" spans="1:50" ht="12.75" customHeight="1">
      <c r="A1" s="94" t="s">
        <v>342</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1"/>
      <c r="AP1" s="1"/>
      <c r="AQ1" s="1"/>
      <c r="AR1" s="1"/>
      <c r="AS1" s="1"/>
      <c r="AT1" s="1"/>
      <c r="AU1" s="1"/>
      <c r="AV1" s="1"/>
      <c r="AW1" s="1"/>
      <c r="AX1" s="1"/>
    </row>
    <row r="2" spans="1:50" ht="12.7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1"/>
      <c r="AP2" s="1"/>
      <c r="AQ2" s="1"/>
      <c r="AR2" s="1"/>
      <c r="AS2" s="1"/>
      <c r="AT2" s="1"/>
      <c r="AU2" s="1"/>
      <c r="AV2" s="1"/>
      <c r="AW2" s="1"/>
      <c r="AX2" s="1"/>
    </row>
    <row r="3" spans="1:50" ht="12.75" customHeight="1">
      <c r="A3" s="96"/>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3"/>
      <c r="AG3" s="3"/>
      <c r="AH3" s="3"/>
      <c r="AI3" s="3"/>
      <c r="AJ3" s="3"/>
      <c r="AK3" s="3"/>
      <c r="AL3" s="3"/>
      <c r="AM3" s="3"/>
      <c r="AN3" s="3"/>
      <c r="AO3" s="1"/>
      <c r="AP3" s="1"/>
      <c r="AQ3" s="1"/>
      <c r="AR3" s="1"/>
      <c r="AS3" s="1"/>
      <c r="AT3" s="1"/>
      <c r="AU3" s="1"/>
      <c r="AV3" s="1"/>
      <c r="AW3" s="1"/>
      <c r="AX3" s="1"/>
    </row>
    <row r="4" spans="1:50" ht="15" customHeight="1">
      <c r="A4" s="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5" hidden="1" customHeight="1">
      <c r="A5" s="5" t="s">
        <v>0</v>
      </c>
      <c r="B5" s="6"/>
      <c r="C5" s="7"/>
      <c r="D5" s="7"/>
      <c r="E5" s="7"/>
      <c r="F5" s="7"/>
      <c r="G5" s="7"/>
      <c r="H5" s="7"/>
      <c r="I5" s="7"/>
      <c r="J5" s="7"/>
      <c r="K5" s="7"/>
      <c r="L5" s="7"/>
      <c r="M5" s="7"/>
      <c r="N5" s="7"/>
      <c r="O5" s="7"/>
      <c r="P5" s="7"/>
      <c r="Q5" s="8"/>
      <c r="R5" s="8"/>
      <c r="S5" s="8"/>
      <c r="T5" s="8"/>
      <c r="U5" s="8"/>
      <c r="V5" s="8"/>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15" hidden="1" customHeight="1">
      <c r="A6" s="5" t="s">
        <v>41</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15" hidden="1"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12.75" customHeight="1">
      <c r="A8" s="98" t="s">
        <v>8</v>
      </c>
      <c r="B8" s="86" t="s">
        <v>1</v>
      </c>
      <c r="C8" s="84" t="s">
        <v>42</v>
      </c>
      <c r="D8" s="85"/>
      <c r="E8" s="85"/>
      <c r="F8" s="85"/>
      <c r="G8" s="85"/>
      <c r="H8" s="85"/>
      <c r="I8" s="85"/>
      <c r="J8" s="85"/>
      <c r="K8" s="85"/>
      <c r="L8" s="85"/>
      <c r="M8" s="85"/>
      <c r="N8" s="85"/>
      <c r="O8" s="85"/>
      <c r="P8" s="85"/>
      <c r="Q8" s="85"/>
      <c r="R8" s="85"/>
      <c r="S8" s="85"/>
      <c r="T8" s="85"/>
      <c r="U8" s="85"/>
      <c r="V8" s="85"/>
      <c r="W8" s="85"/>
      <c r="X8" s="85"/>
      <c r="Y8" s="85"/>
      <c r="Z8" s="85"/>
      <c r="AA8" s="85"/>
      <c r="AB8" s="85"/>
      <c r="AC8" s="84" t="s">
        <v>2</v>
      </c>
      <c r="AD8" s="86" t="s">
        <v>3</v>
      </c>
      <c r="AE8" s="80" t="s">
        <v>4</v>
      </c>
      <c r="AF8" s="81"/>
      <c r="AG8" s="81"/>
      <c r="AH8" s="81"/>
      <c r="AI8" s="81"/>
      <c r="AJ8" s="81"/>
      <c r="AK8" s="80" t="s">
        <v>43</v>
      </c>
      <c r="AL8" s="81"/>
      <c r="AM8" s="81"/>
      <c r="AN8" s="81"/>
      <c r="AO8" s="81"/>
      <c r="AP8" s="81"/>
      <c r="AQ8" s="80" t="s">
        <v>44</v>
      </c>
      <c r="AR8" s="81"/>
      <c r="AS8" s="81"/>
      <c r="AT8" s="88" t="s">
        <v>45</v>
      </c>
      <c r="AU8" s="89"/>
      <c r="AV8" s="89"/>
      <c r="AW8" s="80" t="s">
        <v>5</v>
      </c>
      <c r="AX8" s="1"/>
    </row>
    <row r="9" spans="1:50" ht="12.75" customHeight="1">
      <c r="A9" s="99"/>
      <c r="B9" s="87"/>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7"/>
      <c r="AE9" s="81"/>
      <c r="AF9" s="81"/>
      <c r="AG9" s="81"/>
      <c r="AH9" s="81"/>
      <c r="AI9" s="81"/>
      <c r="AJ9" s="81"/>
      <c r="AK9" s="81"/>
      <c r="AL9" s="81"/>
      <c r="AM9" s="81"/>
      <c r="AN9" s="81"/>
      <c r="AO9" s="81"/>
      <c r="AP9" s="81"/>
      <c r="AQ9" s="81"/>
      <c r="AR9" s="81"/>
      <c r="AS9" s="81"/>
      <c r="AT9" s="89"/>
      <c r="AU9" s="89"/>
      <c r="AV9" s="89"/>
      <c r="AW9" s="81"/>
      <c r="AX9" s="1"/>
    </row>
    <row r="10" spans="1:50" ht="12.75" customHeight="1">
      <c r="A10" s="99"/>
      <c r="B10" s="87"/>
      <c r="C10" s="84" t="s">
        <v>6</v>
      </c>
      <c r="D10" s="85"/>
      <c r="E10" s="85"/>
      <c r="F10" s="85"/>
      <c r="G10" s="85"/>
      <c r="H10" s="85"/>
      <c r="I10" s="85"/>
      <c r="J10" s="85"/>
      <c r="K10" s="85"/>
      <c r="L10" s="85"/>
      <c r="M10" s="85"/>
      <c r="N10" s="85"/>
      <c r="O10" s="85"/>
      <c r="P10" s="85"/>
      <c r="Q10" s="85"/>
      <c r="R10" s="85"/>
      <c r="S10" s="85"/>
      <c r="T10" s="85"/>
      <c r="U10" s="85"/>
      <c r="V10" s="85"/>
      <c r="W10" s="84" t="s">
        <v>7</v>
      </c>
      <c r="X10" s="85"/>
      <c r="Y10" s="85"/>
      <c r="Z10" s="85"/>
      <c r="AA10" s="85"/>
      <c r="AB10" s="85"/>
      <c r="AC10" s="85"/>
      <c r="AD10" s="87"/>
      <c r="AE10" s="81"/>
      <c r="AF10" s="81"/>
      <c r="AG10" s="81"/>
      <c r="AH10" s="81"/>
      <c r="AI10" s="81"/>
      <c r="AJ10" s="81"/>
      <c r="AK10" s="81"/>
      <c r="AL10" s="81"/>
      <c r="AM10" s="81"/>
      <c r="AN10" s="81"/>
      <c r="AO10" s="81"/>
      <c r="AP10" s="81"/>
      <c r="AQ10" s="81"/>
      <c r="AR10" s="81"/>
      <c r="AS10" s="81"/>
      <c r="AT10" s="89"/>
      <c r="AU10" s="89"/>
      <c r="AV10" s="89"/>
      <c r="AW10" s="81"/>
      <c r="AX10" s="1"/>
    </row>
    <row r="11" spans="1:50" ht="36" customHeight="1">
      <c r="A11" s="99"/>
      <c r="B11" s="87"/>
      <c r="C11" s="90" t="s">
        <v>9</v>
      </c>
      <c r="D11" s="91"/>
      <c r="E11" s="91"/>
      <c r="F11" s="84" t="s">
        <v>10</v>
      </c>
      <c r="G11" s="85"/>
      <c r="H11" s="85"/>
      <c r="I11" s="85"/>
      <c r="J11" s="84" t="s">
        <v>11</v>
      </c>
      <c r="K11" s="85"/>
      <c r="L11" s="85"/>
      <c r="M11" s="92" t="s">
        <v>12</v>
      </c>
      <c r="N11" s="93"/>
      <c r="O11" s="93"/>
      <c r="P11" s="93"/>
      <c r="Q11" s="84" t="s">
        <v>13</v>
      </c>
      <c r="R11" s="85"/>
      <c r="S11" s="85"/>
      <c r="T11" s="84" t="s">
        <v>14</v>
      </c>
      <c r="U11" s="85"/>
      <c r="V11" s="85"/>
      <c r="W11" s="84" t="s">
        <v>15</v>
      </c>
      <c r="X11" s="85"/>
      <c r="Y11" s="85"/>
      <c r="Z11" s="84" t="s">
        <v>16</v>
      </c>
      <c r="AA11" s="85"/>
      <c r="AB11" s="85"/>
      <c r="AC11" s="85"/>
      <c r="AD11" s="87"/>
      <c r="AE11" s="80" t="s">
        <v>17</v>
      </c>
      <c r="AF11" s="81"/>
      <c r="AG11" s="80" t="s">
        <v>18</v>
      </c>
      <c r="AH11" s="80" t="s">
        <v>19</v>
      </c>
      <c r="AI11" s="80" t="s">
        <v>46</v>
      </c>
      <c r="AJ11" s="81"/>
      <c r="AK11" s="80" t="s">
        <v>17</v>
      </c>
      <c r="AL11" s="81"/>
      <c r="AM11" s="80" t="s">
        <v>18</v>
      </c>
      <c r="AN11" s="80" t="s">
        <v>19</v>
      </c>
      <c r="AO11" s="80" t="s">
        <v>46</v>
      </c>
      <c r="AP11" s="81"/>
      <c r="AQ11" s="80" t="s">
        <v>47</v>
      </c>
      <c r="AR11" s="80" t="s">
        <v>48</v>
      </c>
      <c r="AS11" s="80" t="s">
        <v>49</v>
      </c>
      <c r="AT11" s="80" t="s">
        <v>47</v>
      </c>
      <c r="AU11" s="80" t="s">
        <v>48</v>
      </c>
      <c r="AV11" s="80" t="s">
        <v>49</v>
      </c>
      <c r="AW11" s="81"/>
      <c r="AX11" s="1"/>
    </row>
    <row r="12" spans="1:50" ht="12.75" customHeight="1">
      <c r="A12" s="99"/>
      <c r="B12" s="87"/>
      <c r="C12" s="84" t="s">
        <v>20</v>
      </c>
      <c r="D12" s="84" t="s">
        <v>21</v>
      </c>
      <c r="E12" s="84" t="s">
        <v>22</v>
      </c>
      <c r="F12" s="84" t="s">
        <v>20</v>
      </c>
      <c r="G12" s="84" t="s">
        <v>21</v>
      </c>
      <c r="H12" s="84" t="s">
        <v>22</v>
      </c>
      <c r="I12" s="84" t="s">
        <v>23</v>
      </c>
      <c r="J12" s="84" t="s">
        <v>20</v>
      </c>
      <c r="K12" s="84" t="s">
        <v>24</v>
      </c>
      <c r="L12" s="84" t="s">
        <v>22</v>
      </c>
      <c r="M12" s="84" t="s">
        <v>20</v>
      </c>
      <c r="N12" s="84" t="s">
        <v>24</v>
      </c>
      <c r="O12" s="84" t="s">
        <v>22</v>
      </c>
      <c r="P12" s="84" t="s">
        <v>23</v>
      </c>
      <c r="Q12" s="84" t="s">
        <v>20</v>
      </c>
      <c r="R12" s="84" t="s">
        <v>24</v>
      </c>
      <c r="S12" s="84" t="s">
        <v>22</v>
      </c>
      <c r="T12" s="84" t="s">
        <v>20</v>
      </c>
      <c r="U12" s="84" t="s">
        <v>24</v>
      </c>
      <c r="V12" s="84" t="s">
        <v>22</v>
      </c>
      <c r="W12" s="84" t="s">
        <v>20</v>
      </c>
      <c r="X12" s="84" t="s">
        <v>21</v>
      </c>
      <c r="Y12" s="84" t="s">
        <v>22</v>
      </c>
      <c r="Z12" s="84" t="s">
        <v>20</v>
      </c>
      <c r="AA12" s="84" t="s">
        <v>24</v>
      </c>
      <c r="AB12" s="84" t="s">
        <v>22</v>
      </c>
      <c r="AC12" s="85"/>
      <c r="AD12" s="86" t="s">
        <v>50</v>
      </c>
      <c r="AE12" s="81"/>
      <c r="AF12" s="81"/>
      <c r="AG12" s="81"/>
      <c r="AH12" s="81"/>
      <c r="AI12" s="81"/>
      <c r="AJ12" s="81"/>
      <c r="AK12" s="81"/>
      <c r="AL12" s="81"/>
      <c r="AM12" s="81"/>
      <c r="AN12" s="81"/>
      <c r="AO12" s="81"/>
      <c r="AP12" s="81"/>
      <c r="AQ12" s="81"/>
      <c r="AR12" s="81"/>
      <c r="AS12" s="81"/>
      <c r="AT12" s="81"/>
      <c r="AU12" s="81"/>
      <c r="AV12" s="81"/>
      <c r="AW12" s="81"/>
      <c r="AX12" s="1"/>
    </row>
    <row r="13" spans="1:50" ht="12.75" customHeight="1">
      <c r="A13" s="99"/>
      <c r="B13" s="87"/>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7"/>
      <c r="AE13" s="80" t="s">
        <v>25</v>
      </c>
      <c r="AF13" s="80" t="s">
        <v>26</v>
      </c>
      <c r="AG13" s="81"/>
      <c r="AH13" s="81"/>
      <c r="AI13" s="82" t="s">
        <v>51</v>
      </c>
      <c r="AJ13" s="82" t="s">
        <v>52</v>
      </c>
      <c r="AK13" s="80" t="s">
        <v>25</v>
      </c>
      <c r="AL13" s="80" t="s">
        <v>26</v>
      </c>
      <c r="AM13" s="81"/>
      <c r="AN13" s="81"/>
      <c r="AO13" s="82" t="s">
        <v>51</v>
      </c>
      <c r="AP13" s="82" t="s">
        <v>52</v>
      </c>
      <c r="AQ13" s="81"/>
      <c r="AR13" s="81"/>
      <c r="AS13" s="81"/>
      <c r="AT13" s="81"/>
      <c r="AU13" s="81"/>
      <c r="AV13" s="81"/>
      <c r="AW13" s="81"/>
      <c r="AX13" s="1"/>
    </row>
    <row r="14" spans="1:50" ht="12.75" customHeight="1">
      <c r="A14" s="99"/>
      <c r="B14" s="87"/>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7"/>
      <c r="AE14" s="81"/>
      <c r="AF14" s="81"/>
      <c r="AG14" s="81"/>
      <c r="AH14" s="81"/>
      <c r="AI14" s="83"/>
      <c r="AJ14" s="83"/>
      <c r="AK14" s="81"/>
      <c r="AL14" s="81"/>
      <c r="AM14" s="81"/>
      <c r="AN14" s="81"/>
      <c r="AO14" s="83"/>
      <c r="AP14" s="83"/>
      <c r="AQ14" s="81"/>
      <c r="AR14" s="81"/>
      <c r="AS14" s="81"/>
      <c r="AT14" s="81"/>
      <c r="AU14" s="81"/>
      <c r="AV14" s="81"/>
      <c r="AW14" s="81"/>
      <c r="AX14" s="1"/>
    </row>
    <row r="15" spans="1:50" ht="12.75" customHeight="1">
      <c r="A15" s="99"/>
      <c r="B15" s="87"/>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7"/>
      <c r="AE15" s="81"/>
      <c r="AF15" s="81"/>
      <c r="AG15" s="81"/>
      <c r="AH15" s="81"/>
      <c r="AI15" s="83"/>
      <c r="AJ15" s="83"/>
      <c r="AK15" s="81"/>
      <c r="AL15" s="81"/>
      <c r="AM15" s="81"/>
      <c r="AN15" s="81"/>
      <c r="AO15" s="83"/>
      <c r="AP15" s="83"/>
      <c r="AQ15" s="81"/>
      <c r="AR15" s="81"/>
      <c r="AS15" s="81"/>
      <c r="AT15" s="81"/>
      <c r="AU15" s="81"/>
      <c r="AV15" s="81"/>
      <c r="AW15" s="81"/>
      <c r="AX15" s="1"/>
    </row>
    <row r="16" spans="1:50" ht="12.75" customHeight="1">
      <c r="A16" s="99"/>
      <c r="B16" s="87"/>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7"/>
      <c r="AE16" s="81"/>
      <c r="AF16" s="81"/>
      <c r="AG16" s="81"/>
      <c r="AH16" s="81"/>
      <c r="AI16" s="83"/>
      <c r="AJ16" s="83"/>
      <c r="AK16" s="81"/>
      <c r="AL16" s="81"/>
      <c r="AM16" s="81"/>
      <c r="AN16" s="81"/>
      <c r="AO16" s="83"/>
      <c r="AP16" s="83"/>
      <c r="AQ16" s="81"/>
      <c r="AR16" s="81"/>
      <c r="AS16" s="81"/>
      <c r="AT16" s="81"/>
      <c r="AU16" s="81"/>
      <c r="AV16" s="81"/>
      <c r="AW16" s="81"/>
      <c r="AX16" s="1"/>
    </row>
    <row r="17" spans="1:50" ht="12.75" customHeight="1">
      <c r="A17" s="99"/>
      <c r="B17" s="87"/>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7"/>
      <c r="AE17" s="81"/>
      <c r="AF17" s="81"/>
      <c r="AG17" s="81"/>
      <c r="AH17" s="81"/>
      <c r="AI17" s="83"/>
      <c r="AJ17" s="83"/>
      <c r="AK17" s="81"/>
      <c r="AL17" s="81"/>
      <c r="AM17" s="81"/>
      <c r="AN17" s="81"/>
      <c r="AO17" s="83"/>
      <c r="AP17" s="83"/>
      <c r="AQ17" s="81"/>
      <c r="AR17" s="81"/>
      <c r="AS17" s="81"/>
      <c r="AT17" s="81"/>
      <c r="AU17" s="81"/>
      <c r="AV17" s="81"/>
      <c r="AW17" s="81"/>
      <c r="AX17" s="1"/>
    </row>
    <row r="18" spans="1:50" ht="12.75" customHeight="1">
      <c r="A18" s="9" t="s">
        <v>27</v>
      </c>
      <c r="B18" s="10" t="s">
        <v>28</v>
      </c>
      <c r="C18" s="11">
        <v>3</v>
      </c>
      <c r="D18" s="11">
        <v>4</v>
      </c>
      <c r="E18" s="11">
        <v>5</v>
      </c>
      <c r="F18" s="11">
        <v>6</v>
      </c>
      <c r="G18" s="11">
        <v>7</v>
      </c>
      <c r="H18" s="11">
        <v>8</v>
      </c>
      <c r="I18" s="11">
        <v>9</v>
      </c>
      <c r="J18" s="11">
        <v>10</v>
      </c>
      <c r="K18" s="11">
        <v>11</v>
      </c>
      <c r="L18" s="11">
        <v>12</v>
      </c>
      <c r="M18" s="11">
        <v>13</v>
      </c>
      <c r="N18" s="11">
        <v>14</v>
      </c>
      <c r="O18" s="11">
        <v>15</v>
      </c>
      <c r="P18" s="11">
        <v>16</v>
      </c>
      <c r="Q18" s="11">
        <v>17</v>
      </c>
      <c r="R18" s="11">
        <v>18</v>
      </c>
      <c r="S18" s="11">
        <v>19</v>
      </c>
      <c r="T18" s="11">
        <v>20</v>
      </c>
      <c r="U18" s="11">
        <v>21</v>
      </c>
      <c r="V18" s="11">
        <v>22</v>
      </c>
      <c r="W18" s="11">
        <v>23</v>
      </c>
      <c r="X18" s="11">
        <v>24</v>
      </c>
      <c r="Y18" s="11">
        <v>25</v>
      </c>
      <c r="Z18" s="11">
        <v>26</v>
      </c>
      <c r="AA18" s="11">
        <v>27</v>
      </c>
      <c r="AB18" s="11">
        <v>28</v>
      </c>
      <c r="AC18" s="11">
        <v>29</v>
      </c>
      <c r="AD18" s="11">
        <v>30</v>
      </c>
      <c r="AE18" s="12">
        <v>31</v>
      </c>
      <c r="AF18" s="12">
        <v>32</v>
      </c>
      <c r="AG18" s="12">
        <v>33</v>
      </c>
      <c r="AH18" s="12">
        <v>34</v>
      </c>
      <c r="AI18" s="12">
        <v>35</v>
      </c>
      <c r="AJ18" s="12">
        <v>36</v>
      </c>
      <c r="AK18" s="12">
        <v>37</v>
      </c>
      <c r="AL18" s="12">
        <v>38</v>
      </c>
      <c r="AM18" s="12">
        <v>39</v>
      </c>
      <c r="AN18" s="12">
        <v>40</v>
      </c>
      <c r="AO18" s="12">
        <v>41</v>
      </c>
      <c r="AP18" s="12">
        <v>42</v>
      </c>
      <c r="AQ18" s="12">
        <v>43</v>
      </c>
      <c r="AR18" s="12">
        <v>44</v>
      </c>
      <c r="AS18" s="12">
        <v>45</v>
      </c>
      <c r="AT18" s="12">
        <v>46</v>
      </c>
      <c r="AU18" s="12">
        <v>47</v>
      </c>
      <c r="AV18" s="12">
        <v>48</v>
      </c>
      <c r="AW18" s="12">
        <v>49</v>
      </c>
      <c r="AX18" s="1"/>
    </row>
    <row r="19" spans="1:50" ht="48" customHeight="1">
      <c r="A19" s="13" t="s">
        <v>53</v>
      </c>
      <c r="B19" s="14" t="s">
        <v>54</v>
      </c>
      <c r="C19" s="15" t="s">
        <v>55</v>
      </c>
      <c r="D19" s="15" t="s">
        <v>55</v>
      </c>
      <c r="E19" s="15" t="s">
        <v>55</v>
      </c>
      <c r="F19" s="15" t="s">
        <v>55</v>
      </c>
      <c r="G19" s="15" t="s">
        <v>55</v>
      </c>
      <c r="H19" s="15" t="s">
        <v>55</v>
      </c>
      <c r="I19" s="15" t="s">
        <v>55</v>
      </c>
      <c r="J19" s="15" t="s">
        <v>55</v>
      </c>
      <c r="K19" s="15" t="s">
        <v>55</v>
      </c>
      <c r="L19" s="15" t="s">
        <v>55</v>
      </c>
      <c r="M19" s="15" t="s">
        <v>55</v>
      </c>
      <c r="N19" s="15" t="s">
        <v>55</v>
      </c>
      <c r="O19" s="15" t="s">
        <v>55</v>
      </c>
      <c r="P19" s="15" t="s">
        <v>55</v>
      </c>
      <c r="Q19" s="15" t="s">
        <v>55</v>
      </c>
      <c r="R19" s="15" t="s">
        <v>55</v>
      </c>
      <c r="S19" s="15" t="s">
        <v>55</v>
      </c>
      <c r="T19" s="15" t="s">
        <v>55</v>
      </c>
      <c r="U19" s="15" t="s">
        <v>55</v>
      </c>
      <c r="V19" s="15" t="s">
        <v>55</v>
      </c>
      <c r="W19" s="15" t="s">
        <v>55</v>
      </c>
      <c r="X19" s="15" t="s">
        <v>55</v>
      </c>
      <c r="Y19" s="15" t="s">
        <v>55</v>
      </c>
      <c r="Z19" s="15" t="s">
        <v>55</v>
      </c>
      <c r="AA19" s="15" t="s">
        <v>55</v>
      </c>
      <c r="AB19" s="15" t="s">
        <v>55</v>
      </c>
      <c r="AC19" s="15" t="s">
        <v>55</v>
      </c>
      <c r="AD19" s="15" t="s">
        <v>55</v>
      </c>
      <c r="AE19" s="16">
        <f t="shared" ref="AE19:AF19" si="0">AE20+AE45+AE51+AE56+AE69</f>
        <v>1023225.6</v>
      </c>
      <c r="AF19" s="16">
        <f t="shared" si="0"/>
        <v>1008148.1000000001</v>
      </c>
      <c r="AG19" s="16">
        <f>AG20+AG45+AG51+AG56+AG69</f>
        <v>942632.09999999986</v>
      </c>
      <c r="AH19" s="16">
        <f t="shared" ref="AH19:AW19" si="1">AH20+AH45+AH51+AH56+AH69</f>
        <v>929656.5</v>
      </c>
      <c r="AI19" s="16">
        <f t="shared" si="1"/>
        <v>927703.1</v>
      </c>
      <c r="AJ19" s="16">
        <f t="shared" si="1"/>
        <v>972457.19999999984</v>
      </c>
      <c r="AK19" s="16">
        <f t="shared" si="1"/>
        <v>984026.70000000007</v>
      </c>
      <c r="AL19" s="16">
        <f t="shared" si="1"/>
        <v>974629.60000000009</v>
      </c>
      <c r="AM19" s="16">
        <f t="shared" si="1"/>
        <v>937661.2</v>
      </c>
      <c r="AN19" s="16">
        <f t="shared" si="1"/>
        <v>911175.9</v>
      </c>
      <c r="AO19" s="16">
        <f t="shared" si="1"/>
        <v>910966.1</v>
      </c>
      <c r="AP19" s="16">
        <f t="shared" si="1"/>
        <v>951025.3</v>
      </c>
      <c r="AQ19" s="16">
        <f t="shared" si="1"/>
        <v>1008148.1</v>
      </c>
      <c r="AR19" s="16">
        <f t="shared" si="1"/>
        <v>969809.1</v>
      </c>
      <c r="AS19" s="16">
        <f t="shared" si="1"/>
        <v>932541</v>
      </c>
      <c r="AT19" s="16">
        <f t="shared" si="1"/>
        <v>974629.60000000009</v>
      </c>
      <c r="AU19" s="16">
        <f t="shared" si="1"/>
        <v>937661.2</v>
      </c>
      <c r="AV19" s="16">
        <f t="shared" si="1"/>
        <v>911175.9</v>
      </c>
      <c r="AW19" s="16">
        <f t="shared" si="1"/>
        <v>0</v>
      </c>
      <c r="AX19" s="1"/>
    </row>
    <row r="20" spans="1:50" s="62" customFormat="1" ht="60" customHeight="1">
      <c r="A20" s="56" t="s">
        <v>56</v>
      </c>
      <c r="B20" s="57" t="s">
        <v>57</v>
      </c>
      <c r="C20" s="58" t="s">
        <v>55</v>
      </c>
      <c r="D20" s="58" t="s">
        <v>55</v>
      </c>
      <c r="E20" s="58" t="s">
        <v>55</v>
      </c>
      <c r="F20" s="58" t="s">
        <v>55</v>
      </c>
      <c r="G20" s="58" t="s">
        <v>55</v>
      </c>
      <c r="H20" s="58" t="s">
        <v>55</v>
      </c>
      <c r="I20" s="58" t="s">
        <v>55</v>
      </c>
      <c r="J20" s="58" t="s">
        <v>55</v>
      </c>
      <c r="K20" s="58" t="s">
        <v>55</v>
      </c>
      <c r="L20" s="58" t="s">
        <v>55</v>
      </c>
      <c r="M20" s="58" t="s">
        <v>55</v>
      </c>
      <c r="N20" s="58" t="s">
        <v>55</v>
      </c>
      <c r="O20" s="58" t="s">
        <v>55</v>
      </c>
      <c r="P20" s="58" t="s">
        <v>55</v>
      </c>
      <c r="Q20" s="58" t="s">
        <v>55</v>
      </c>
      <c r="R20" s="58" t="s">
        <v>55</v>
      </c>
      <c r="S20" s="58" t="s">
        <v>55</v>
      </c>
      <c r="T20" s="58" t="s">
        <v>55</v>
      </c>
      <c r="U20" s="58" t="s">
        <v>55</v>
      </c>
      <c r="V20" s="58" t="s">
        <v>55</v>
      </c>
      <c r="W20" s="58" t="s">
        <v>55</v>
      </c>
      <c r="X20" s="58" t="s">
        <v>55</v>
      </c>
      <c r="Y20" s="58" t="s">
        <v>55</v>
      </c>
      <c r="Z20" s="58" t="s">
        <v>55</v>
      </c>
      <c r="AA20" s="58" t="s">
        <v>55</v>
      </c>
      <c r="AB20" s="58" t="s">
        <v>55</v>
      </c>
      <c r="AC20" s="58" t="s">
        <v>55</v>
      </c>
      <c r="AD20" s="58" t="s">
        <v>55</v>
      </c>
      <c r="AE20" s="59">
        <f t="shared" ref="AE20:AF20" si="2">AE21+AE43</f>
        <v>374310.59999999992</v>
      </c>
      <c r="AF20" s="59">
        <f t="shared" si="2"/>
        <v>361285.3</v>
      </c>
      <c r="AG20" s="59">
        <f>AG21+AG43</f>
        <v>328824.2</v>
      </c>
      <c r="AH20" s="59">
        <f t="shared" ref="AH20:AJ20" si="3">AH21+AH43</f>
        <v>319631.90000000002</v>
      </c>
      <c r="AI20" s="59">
        <f t="shared" si="3"/>
        <v>319918</v>
      </c>
      <c r="AJ20" s="59">
        <f t="shared" si="3"/>
        <v>335760.99999999988</v>
      </c>
      <c r="AK20" s="59">
        <v>364454.40000000002</v>
      </c>
      <c r="AL20" s="59">
        <v>356929.2</v>
      </c>
      <c r="AM20" s="59">
        <v>331591.59999999998</v>
      </c>
      <c r="AN20" s="59">
        <v>320903.2</v>
      </c>
      <c r="AO20" s="59">
        <v>321202.90000000002</v>
      </c>
      <c r="AP20" s="59">
        <v>336602.4</v>
      </c>
      <c r="AQ20" s="59">
        <v>361285.3</v>
      </c>
      <c r="AR20" s="59">
        <v>342099.7</v>
      </c>
      <c r="AS20" s="59">
        <v>321056.2</v>
      </c>
      <c r="AT20" s="59">
        <v>356929.2</v>
      </c>
      <c r="AU20" s="59">
        <v>331591.59999999998</v>
      </c>
      <c r="AV20" s="59">
        <v>320903.2</v>
      </c>
      <c r="AW20" s="60"/>
      <c r="AX20" s="61"/>
    </row>
    <row r="21" spans="1:50" ht="60" customHeight="1">
      <c r="A21" s="13" t="s">
        <v>58</v>
      </c>
      <c r="B21" s="14" t="s">
        <v>59</v>
      </c>
      <c r="C21" s="15" t="s">
        <v>55</v>
      </c>
      <c r="D21" s="15" t="s">
        <v>55</v>
      </c>
      <c r="E21" s="15" t="s">
        <v>55</v>
      </c>
      <c r="F21" s="15" t="s">
        <v>55</v>
      </c>
      <c r="G21" s="15" t="s">
        <v>55</v>
      </c>
      <c r="H21" s="15" t="s">
        <v>55</v>
      </c>
      <c r="I21" s="15" t="s">
        <v>55</v>
      </c>
      <c r="J21" s="15" t="s">
        <v>55</v>
      </c>
      <c r="K21" s="15" t="s">
        <v>55</v>
      </c>
      <c r="L21" s="15" t="s">
        <v>55</v>
      </c>
      <c r="M21" s="15" t="s">
        <v>55</v>
      </c>
      <c r="N21" s="15" t="s">
        <v>55</v>
      </c>
      <c r="O21" s="15" t="s">
        <v>55</v>
      </c>
      <c r="P21" s="15" t="s">
        <v>55</v>
      </c>
      <c r="Q21" s="15" t="s">
        <v>55</v>
      </c>
      <c r="R21" s="15" t="s">
        <v>55</v>
      </c>
      <c r="S21" s="15" t="s">
        <v>55</v>
      </c>
      <c r="T21" s="15" t="s">
        <v>55</v>
      </c>
      <c r="U21" s="15" t="s">
        <v>55</v>
      </c>
      <c r="V21" s="15" t="s">
        <v>55</v>
      </c>
      <c r="W21" s="15" t="s">
        <v>55</v>
      </c>
      <c r="X21" s="15" t="s">
        <v>55</v>
      </c>
      <c r="Y21" s="15" t="s">
        <v>55</v>
      </c>
      <c r="Z21" s="15" t="s">
        <v>55</v>
      </c>
      <c r="AA21" s="15" t="s">
        <v>55</v>
      </c>
      <c r="AB21" s="15" t="s">
        <v>55</v>
      </c>
      <c r="AC21" s="15" t="s">
        <v>55</v>
      </c>
      <c r="AD21" s="15" t="s">
        <v>55</v>
      </c>
      <c r="AE21" s="16">
        <f t="shared" ref="AE21:AF21" si="4">AE22+AE23+AE25+AE26+AE27+AE28+AE29+AE30+AE31+AE32+AE33+AE34+AE35+AE36+AE37+AE38+AE39+AE40+AE41+AE42</f>
        <v>355300.29999999993</v>
      </c>
      <c r="AF21" s="16">
        <f t="shared" si="4"/>
        <v>342275</v>
      </c>
      <c r="AG21" s="16">
        <f>AG22+AG23+AG25+AG26+AG27+AG28+AG29+AG30+AG31+AG32+AG33+AG34+AG35+AG36+AG37+AG38+AG39+AG40+AG41+AG42</f>
        <v>312024.3</v>
      </c>
      <c r="AH21" s="16">
        <f t="shared" ref="AH21:AJ21" si="5">AH22+AH23+AH25+AH26+AH27+AH28+AH29+AH30+AH31+AH32+AH33+AH34+AH35+AH36+AH37+AH38+AH39+AH40+AH41+AH42</f>
        <v>302832</v>
      </c>
      <c r="AI21" s="16">
        <f t="shared" si="5"/>
        <v>303118.09999999998</v>
      </c>
      <c r="AJ21" s="16">
        <f t="shared" si="5"/>
        <v>318154.6999999999</v>
      </c>
      <c r="AK21" s="16">
        <v>345444.1</v>
      </c>
      <c r="AL21" s="16">
        <v>337918.9</v>
      </c>
      <c r="AM21" s="16">
        <v>314791.7</v>
      </c>
      <c r="AN21" s="16">
        <v>304103.3</v>
      </c>
      <c r="AO21" s="16">
        <v>304403</v>
      </c>
      <c r="AP21" s="16">
        <v>318996.09999999998</v>
      </c>
      <c r="AQ21" s="16">
        <v>342275</v>
      </c>
      <c r="AR21" s="16">
        <v>325299.8</v>
      </c>
      <c r="AS21" s="16">
        <v>304256.3</v>
      </c>
      <c r="AT21" s="16">
        <v>337918.9</v>
      </c>
      <c r="AU21" s="16">
        <v>314791.7</v>
      </c>
      <c r="AV21" s="16">
        <v>304103.3</v>
      </c>
      <c r="AW21" s="17"/>
      <c r="AX21" s="1"/>
    </row>
    <row r="22" spans="1:50" ht="72" customHeight="1">
      <c r="A22" s="18" t="s">
        <v>60</v>
      </c>
      <c r="B22" s="19" t="s">
        <v>61</v>
      </c>
      <c r="C22" s="20" t="s">
        <v>62</v>
      </c>
      <c r="D22" s="21" t="s">
        <v>63</v>
      </c>
      <c r="E22" s="21" t="s">
        <v>64</v>
      </c>
      <c r="F22" s="21"/>
      <c r="G22" s="21"/>
      <c r="H22" s="21"/>
      <c r="I22" s="21"/>
      <c r="J22" s="21"/>
      <c r="K22" s="21"/>
      <c r="L22" s="21"/>
      <c r="M22" s="21"/>
      <c r="N22" s="21"/>
      <c r="O22" s="21"/>
      <c r="P22" s="21"/>
      <c r="Q22" s="21"/>
      <c r="R22" s="21"/>
      <c r="S22" s="21"/>
      <c r="T22" s="21"/>
      <c r="U22" s="21"/>
      <c r="V22" s="21"/>
      <c r="W22" s="21"/>
      <c r="X22" s="21"/>
      <c r="Y22" s="21"/>
      <c r="Z22" s="21"/>
      <c r="AA22" s="21"/>
      <c r="AB22" s="21"/>
      <c r="AC22" s="21" t="s">
        <v>27</v>
      </c>
      <c r="AD22" s="22" t="s">
        <v>65</v>
      </c>
      <c r="AE22" s="23">
        <v>8272.6</v>
      </c>
      <c r="AF22" s="23">
        <v>8262</v>
      </c>
      <c r="AG22" s="67">
        <v>8272.6</v>
      </c>
      <c r="AH22" s="23">
        <v>8272.6</v>
      </c>
      <c r="AI22" s="23">
        <v>8272.6</v>
      </c>
      <c r="AJ22" s="23">
        <v>8669.7000000000007</v>
      </c>
      <c r="AK22" s="23">
        <v>8247</v>
      </c>
      <c r="AL22" s="23">
        <v>8236.4</v>
      </c>
      <c r="AM22" s="23">
        <v>8272.6</v>
      </c>
      <c r="AN22" s="23">
        <v>8272.6</v>
      </c>
      <c r="AO22" s="23">
        <v>8272.6</v>
      </c>
      <c r="AP22" s="23">
        <v>8669.7000000000007</v>
      </c>
      <c r="AQ22" s="23">
        <v>8262</v>
      </c>
      <c r="AR22" s="23">
        <v>8272.6</v>
      </c>
      <c r="AS22" s="23">
        <v>8272.6</v>
      </c>
      <c r="AT22" s="23">
        <v>8236.4</v>
      </c>
      <c r="AU22" s="23">
        <v>8272.6</v>
      </c>
      <c r="AV22" s="23">
        <v>8272.6</v>
      </c>
      <c r="AW22" s="24"/>
      <c r="AX22" s="1"/>
    </row>
    <row r="23" spans="1:50" ht="51" customHeight="1">
      <c r="A23" s="18" t="s">
        <v>66</v>
      </c>
      <c r="B23" s="19" t="s">
        <v>67</v>
      </c>
      <c r="C23" s="20" t="s">
        <v>62</v>
      </c>
      <c r="D23" s="21" t="s">
        <v>68</v>
      </c>
      <c r="E23" s="21" t="s">
        <v>64</v>
      </c>
      <c r="F23" s="21"/>
      <c r="G23" s="21"/>
      <c r="H23" s="21"/>
      <c r="I23" s="21"/>
      <c r="J23" s="21"/>
      <c r="K23" s="21"/>
      <c r="L23" s="21"/>
      <c r="M23" s="21"/>
      <c r="N23" s="21"/>
      <c r="O23" s="21"/>
      <c r="P23" s="21"/>
      <c r="Q23" s="21"/>
      <c r="R23" s="21"/>
      <c r="S23" s="21"/>
      <c r="T23" s="21"/>
      <c r="U23" s="21"/>
      <c r="V23" s="21"/>
      <c r="W23" s="21"/>
      <c r="X23" s="21"/>
      <c r="Y23" s="21"/>
      <c r="Z23" s="21"/>
      <c r="AA23" s="21"/>
      <c r="AB23" s="21"/>
      <c r="AC23" s="21" t="s">
        <v>27</v>
      </c>
      <c r="AD23" s="22" t="s">
        <v>69</v>
      </c>
      <c r="AE23" s="23">
        <v>7180</v>
      </c>
      <c r="AF23" s="23">
        <v>4446</v>
      </c>
      <c r="AG23" s="67">
        <f>8375+600+44.7+1070</f>
        <v>10089.700000000001</v>
      </c>
      <c r="AH23" s="23">
        <f>44.7+8300+700</f>
        <v>9044.7000000000007</v>
      </c>
      <c r="AI23" s="23">
        <f>44.7+8500+800</f>
        <v>9344.7000000000007</v>
      </c>
      <c r="AJ23" s="23">
        <f>9746.4+44.7</f>
        <v>9791.1</v>
      </c>
      <c r="AK23" s="23">
        <v>7180</v>
      </c>
      <c r="AL23" s="23">
        <v>4446</v>
      </c>
      <c r="AM23" s="23">
        <v>10045</v>
      </c>
      <c r="AN23" s="23">
        <v>9000</v>
      </c>
      <c r="AO23" s="23">
        <v>9300</v>
      </c>
      <c r="AP23" s="23">
        <v>9746.4</v>
      </c>
      <c r="AQ23" s="23">
        <v>4446</v>
      </c>
      <c r="AR23" s="23">
        <v>10045</v>
      </c>
      <c r="AS23" s="23">
        <v>9000</v>
      </c>
      <c r="AT23" s="23">
        <v>4446</v>
      </c>
      <c r="AU23" s="23">
        <v>10045</v>
      </c>
      <c r="AV23" s="23">
        <v>9000</v>
      </c>
      <c r="AW23" s="24"/>
      <c r="AX23" s="1"/>
    </row>
    <row r="24" spans="1:50" ht="93" hidden="1" customHeight="1">
      <c r="A24" s="25"/>
      <c r="B24" s="26"/>
      <c r="C24" s="27"/>
      <c r="D24" s="28"/>
      <c r="E24" s="28"/>
      <c r="F24" s="28"/>
      <c r="G24" s="28"/>
      <c r="H24" s="28"/>
      <c r="I24" s="28"/>
      <c r="J24" s="28"/>
      <c r="K24" s="28"/>
      <c r="L24" s="28"/>
      <c r="M24" s="28" t="s">
        <v>70</v>
      </c>
      <c r="N24" s="28" t="s">
        <v>71</v>
      </c>
      <c r="O24" s="28" t="s">
        <v>72</v>
      </c>
      <c r="P24" s="28" t="s">
        <v>73</v>
      </c>
      <c r="Q24" s="28"/>
      <c r="R24" s="28"/>
      <c r="S24" s="28"/>
      <c r="T24" s="28"/>
      <c r="U24" s="28"/>
      <c r="V24" s="28"/>
      <c r="W24" s="28"/>
      <c r="X24" s="28"/>
      <c r="Y24" s="28"/>
      <c r="Z24" s="28"/>
      <c r="AA24" s="28"/>
      <c r="AB24" s="28"/>
      <c r="AC24" s="29"/>
      <c r="AD24" s="28" t="s">
        <v>74</v>
      </c>
      <c r="AE24" s="30">
        <v>0</v>
      </c>
      <c r="AF24" s="30">
        <v>0</v>
      </c>
      <c r="AG24" s="30">
        <v>5311.8</v>
      </c>
      <c r="AH24" s="30">
        <v>0</v>
      </c>
      <c r="AI24" s="30">
        <v>0</v>
      </c>
      <c r="AJ24" s="30">
        <v>0</v>
      </c>
      <c r="AK24" s="30">
        <v>0</v>
      </c>
      <c r="AL24" s="30">
        <v>0</v>
      </c>
      <c r="AM24" s="30">
        <v>5311.8</v>
      </c>
      <c r="AN24" s="30">
        <v>0</v>
      </c>
      <c r="AO24" s="30">
        <v>0</v>
      </c>
      <c r="AP24" s="30">
        <v>0</v>
      </c>
      <c r="AQ24" s="30">
        <v>0</v>
      </c>
      <c r="AR24" s="30">
        <v>5311.8</v>
      </c>
      <c r="AS24" s="30">
        <v>0</v>
      </c>
      <c r="AT24" s="30">
        <v>0</v>
      </c>
      <c r="AU24" s="30">
        <v>5311.8</v>
      </c>
      <c r="AV24" s="30">
        <v>0</v>
      </c>
      <c r="AW24" s="30"/>
      <c r="AX24" s="1"/>
    </row>
    <row r="25" spans="1:50" ht="180" customHeight="1">
      <c r="A25" s="18" t="s">
        <v>75</v>
      </c>
      <c r="B25" s="19" t="s">
        <v>76</v>
      </c>
      <c r="C25" s="20" t="s">
        <v>62</v>
      </c>
      <c r="D25" s="21" t="s">
        <v>77</v>
      </c>
      <c r="E25" s="21" t="s">
        <v>64</v>
      </c>
      <c r="F25" s="21"/>
      <c r="G25" s="21"/>
      <c r="H25" s="21"/>
      <c r="I25" s="21"/>
      <c r="J25" s="21"/>
      <c r="K25" s="21"/>
      <c r="L25" s="21"/>
      <c r="M25" s="21"/>
      <c r="N25" s="21"/>
      <c r="O25" s="21"/>
      <c r="P25" s="21"/>
      <c r="Q25" s="21"/>
      <c r="R25" s="21"/>
      <c r="S25" s="21"/>
      <c r="T25" s="21"/>
      <c r="U25" s="21"/>
      <c r="V25" s="21"/>
      <c r="W25" s="21"/>
      <c r="X25" s="21"/>
      <c r="Y25" s="21"/>
      <c r="Z25" s="21"/>
      <c r="AA25" s="21"/>
      <c r="AB25" s="21"/>
      <c r="AC25" s="21" t="s">
        <v>78</v>
      </c>
      <c r="AD25" s="22" t="s">
        <v>79</v>
      </c>
      <c r="AE25" s="23">
        <v>416.4</v>
      </c>
      <c r="AF25" s="23">
        <v>416.4</v>
      </c>
      <c r="AG25" s="23">
        <v>0</v>
      </c>
      <c r="AH25" s="23">
        <v>0</v>
      </c>
      <c r="AI25" s="23">
        <v>0</v>
      </c>
      <c r="AJ25" s="23">
        <v>0</v>
      </c>
      <c r="AK25" s="23">
        <v>416.4</v>
      </c>
      <c r="AL25" s="23">
        <v>416.4</v>
      </c>
      <c r="AM25" s="23">
        <v>0</v>
      </c>
      <c r="AN25" s="23">
        <v>0</v>
      </c>
      <c r="AO25" s="23">
        <v>0</v>
      </c>
      <c r="AP25" s="23">
        <v>0</v>
      </c>
      <c r="AQ25" s="23">
        <v>416.4</v>
      </c>
      <c r="AR25" s="23">
        <v>0</v>
      </c>
      <c r="AS25" s="23">
        <v>0</v>
      </c>
      <c r="AT25" s="23">
        <v>416.4</v>
      </c>
      <c r="AU25" s="23">
        <v>0</v>
      </c>
      <c r="AV25" s="23">
        <v>0</v>
      </c>
      <c r="AW25" s="24"/>
      <c r="AX25" s="1"/>
    </row>
    <row r="26" spans="1:50" ht="153" customHeight="1">
      <c r="A26" s="18" t="s">
        <v>80</v>
      </c>
      <c r="B26" s="19" t="s">
        <v>81</v>
      </c>
      <c r="C26" s="20" t="s">
        <v>62</v>
      </c>
      <c r="D26" s="21" t="s">
        <v>82</v>
      </c>
      <c r="E26" s="21" t="s">
        <v>64</v>
      </c>
      <c r="F26" s="21"/>
      <c r="G26" s="21"/>
      <c r="H26" s="21"/>
      <c r="I26" s="21"/>
      <c r="J26" s="21"/>
      <c r="K26" s="21"/>
      <c r="L26" s="21"/>
      <c r="M26" s="21"/>
      <c r="N26" s="21"/>
      <c r="O26" s="21"/>
      <c r="P26" s="21"/>
      <c r="Q26" s="21"/>
      <c r="R26" s="21"/>
      <c r="S26" s="21"/>
      <c r="T26" s="21"/>
      <c r="U26" s="21"/>
      <c r="V26" s="21"/>
      <c r="W26" s="21"/>
      <c r="X26" s="21"/>
      <c r="Y26" s="21"/>
      <c r="Z26" s="21"/>
      <c r="AA26" s="21"/>
      <c r="AB26" s="21"/>
      <c r="AC26" s="21" t="s">
        <v>83</v>
      </c>
      <c r="AD26" s="22" t="s">
        <v>84</v>
      </c>
      <c r="AE26" s="23">
        <v>15900.1</v>
      </c>
      <c r="AF26" s="23">
        <v>13857.2</v>
      </c>
      <c r="AG26" s="67">
        <v>9027.7000000000007</v>
      </c>
      <c r="AH26" s="23">
        <v>20756.400000000001</v>
      </c>
      <c r="AI26" s="23">
        <v>21587.1</v>
      </c>
      <c r="AJ26" s="23">
        <v>22623.3</v>
      </c>
      <c r="AK26" s="23">
        <v>15900.1</v>
      </c>
      <c r="AL26" s="23">
        <v>13857.2</v>
      </c>
      <c r="AM26" s="23">
        <v>13086</v>
      </c>
      <c r="AN26" s="23">
        <v>20756.400000000001</v>
      </c>
      <c r="AO26" s="23">
        <v>21587.1</v>
      </c>
      <c r="AP26" s="23">
        <v>22623.3</v>
      </c>
      <c r="AQ26" s="23">
        <v>13857.2</v>
      </c>
      <c r="AR26" s="23">
        <v>13086</v>
      </c>
      <c r="AS26" s="23">
        <v>20756.400000000001</v>
      </c>
      <c r="AT26" s="23">
        <v>13857.2</v>
      </c>
      <c r="AU26" s="23">
        <v>13086</v>
      </c>
      <c r="AV26" s="23">
        <v>20756.400000000001</v>
      </c>
      <c r="AW26" s="24"/>
      <c r="AX26" s="1"/>
    </row>
    <row r="27" spans="1:50" ht="153" customHeight="1">
      <c r="A27" s="18" t="s">
        <v>85</v>
      </c>
      <c r="B27" s="19" t="s">
        <v>86</v>
      </c>
      <c r="C27" s="20" t="s">
        <v>62</v>
      </c>
      <c r="D27" s="21" t="s">
        <v>87</v>
      </c>
      <c r="E27" s="21" t="s">
        <v>64</v>
      </c>
      <c r="F27" s="21"/>
      <c r="G27" s="21"/>
      <c r="H27" s="21"/>
      <c r="I27" s="21"/>
      <c r="J27" s="21"/>
      <c r="K27" s="21"/>
      <c r="L27" s="21"/>
      <c r="M27" s="21"/>
      <c r="N27" s="21"/>
      <c r="O27" s="21"/>
      <c r="P27" s="21"/>
      <c r="Q27" s="21"/>
      <c r="R27" s="21"/>
      <c r="S27" s="21"/>
      <c r="T27" s="21"/>
      <c r="U27" s="21"/>
      <c r="V27" s="21"/>
      <c r="W27" s="21"/>
      <c r="X27" s="21"/>
      <c r="Y27" s="21"/>
      <c r="Z27" s="21"/>
      <c r="AA27" s="21"/>
      <c r="AB27" s="21"/>
      <c r="AC27" s="21" t="s">
        <v>88</v>
      </c>
      <c r="AD27" s="22" t="s">
        <v>89</v>
      </c>
      <c r="AE27" s="23">
        <v>23.5</v>
      </c>
      <c r="AF27" s="23">
        <v>15.7</v>
      </c>
      <c r="AG27" s="66">
        <v>8.1999999999999993</v>
      </c>
      <c r="AH27" s="23">
        <v>8.1999999999999993</v>
      </c>
      <c r="AI27" s="23">
        <v>8.1999999999999993</v>
      </c>
      <c r="AJ27" s="23">
        <v>8.6</v>
      </c>
      <c r="AK27" s="23">
        <v>23.5</v>
      </c>
      <c r="AL27" s="23">
        <v>15.7</v>
      </c>
      <c r="AM27" s="23">
        <v>8.1999999999999993</v>
      </c>
      <c r="AN27" s="23">
        <v>8.1999999999999993</v>
      </c>
      <c r="AO27" s="23">
        <v>8.1999999999999993</v>
      </c>
      <c r="AP27" s="23">
        <v>8.6</v>
      </c>
      <c r="AQ27" s="23">
        <v>15.7</v>
      </c>
      <c r="AR27" s="23">
        <v>8.1999999999999993</v>
      </c>
      <c r="AS27" s="23">
        <v>8.1999999999999993</v>
      </c>
      <c r="AT27" s="23">
        <v>15.7</v>
      </c>
      <c r="AU27" s="23">
        <v>8.1999999999999993</v>
      </c>
      <c r="AV27" s="23">
        <v>8.1999999999999993</v>
      </c>
      <c r="AW27" s="24"/>
      <c r="AX27" s="1"/>
    </row>
    <row r="28" spans="1:50" ht="63" customHeight="1">
      <c r="A28" s="18" t="s">
        <v>90</v>
      </c>
      <c r="B28" s="19" t="s">
        <v>91</v>
      </c>
      <c r="C28" s="20" t="s">
        <v>62</v>
      </c>
      <c r="D28" s="21" t="s">
        <v>92</v>
      </c>
      <c r="E28" s="21" t="s">
        <v>64</v>
      </c>
      <c r="F28" s="21"/>
      <c r="G28" s="21"/>
      <c r="H28" s="21"/>
      <c r="I28" s="21"/>
      <c r="J28" s="21"/>
      <c r="K28" s="21"/>
      <c r="L28" s="21"/>
      <c r="M28" s="21"/>
      <c r="N28" s="21"/>
      <c r="O28" s="21"/>
      <c r="P28" s="21"/>
      <c r="Q28" s="21"/>
      <c r="R28" s="21"/>
      <c r="S28" s="21"/>
      <c r="T28" s="21"/>
      <c r="U28" s="21"/>
      <c r="V28" s="21"/>
      <c r="W28" s="21"/>
      <c r="X28" s="21"/>
      <c r="Y28" s="21"/>
      <c r="Z28" s="21"/>
      <c r="AA28" s="21"/>
      <c r="AB28" s="21"/>
      <c r="AC28" s="21" t="s">
        <v>93</v>
      </c>
      <c r="AD28" s="22" t="s">
        <v>94</v>
      </c>
      <c r="AE28" s="23">
        <v>166.5</v>
      </c>
      <c r="AF28" s="23">
        <v>0</v>
      </c>
      <c r="AG28" s="67">
        <v>3248.7</v>
      </c>
      <c r="AH28" s="23">
        <v>0</v>
      </c>
      <c r="AI28" s="23">
        <v>0</v>
      </c>
      <c r="AJ28" s="23">
        <v>0</v>
      </c>
      <c r="AK28" s="23">
        <v>166.5</v>
      </c>
      <c r="AL28" s="23">
        <v>0</v>
      </c>
      <c r="AM28" s="23">
        <v>3098.7</v>
      </c>
      <c r="AN28" s="23">
        <v>0</v>
      </c>
      <c r="AO28" s="23">
        <v>0</v>
      </c>
      <c r="AP28" s="23">
        <v>0</v>
      </c>
      <c r="AQ28" s="23">
        <v>0</v>
      </c>
      <c r="AR28" s="23">
        <v>3098.7</v>
      </c>
      <c r="AS28" s="23">
        <v>0</v>
      </c>
      <c r="AT28" s="23">
        <v>0</v>
      </c>
      <c r="AU28" s="23">
        <v>3098.7</v>
      </c>
      <c r="AV28" s="23">
        <v>0</v>
      </c>
      <c r="AW28" s="24"/>
      <c r="AX28" s="1"/>
    </row>
    <row r="29" spans="1:50" ht="251.25" customHeight="1">
      <c r="A29" s="18" t="s">
        <v>95</v>
      </c>
      <c r="B29" s="19" t="s">
        <v>96</v>
      </c>
      <c r="C29" s="20" t="s">
        <v>62</v>
      </c>
      <c r="D29" s="21" t="s">
        <v>97</v>
      </c>
      <c r="E29" s="21" t="s">
        <v>64</v>
      </c>
      <c r="F29" s="21"/>
      <c r="G29" s="21"/>
      <c r="H29" s="21"/>
      <c r="I29" s="21"/>
      <c r="J29" s="21"/>
      <c r="K29" s="21"/>
      <c r="L29" s="21"/>
      <c r="M29" s="21"/>
      <c r="N29" s="21"/>
      <c r="O29" s="21"/>
      <c r="P29" s="21"/>
      <c r="Q29" s="21"/>
      <c r="R29" s="21"/>
      <c r="S29" s="21"/>
      <c r="T29" s="21"/>
      <c r="U29" s="21"/>
      <c r="V29" s="21"/>
      <c r="W29" s="21"/>
      <c r="X29" s="21"/>
      <c r="Y29" s="21"/>
      <c r="Z29" s="21"/>
      <c r="AA29" s="21"/>
      <c r="AB29" s="21"/>
      <c r="AC29" s="21" t="s">
        <v>98</v>
      </c>
      <c r="AD29" s="22" t="s">
        <v>99</v>
      </c>
      <c r="AE29" s="23">
        <v>290008.09999999998</v>
      </c>
      <c r="AF29" s="23">
        <v>283621.7</v>
      </c>
      <c r="AG29" s="67">
        <f>56901.5+28+3329+147446.9+16277.7+5376.6+6592+2500+3475.9+170+380.5+266.6+135.8</f>
        <v>242880.5</v>
      </c>
      <c r="AH29" s="23">
        <v>232680</v>
      </c>
      <c r="AI29" s="23">
        <v>232844.4</v>
      </c>
      <c r="AJ29" s="23">
        <v>244020.9</v>
      </c>
      <c r="AK29" s="23">
        <v>281980.09999999998</v>
      </c>
      <c r="AL29" s="23">
        <v>280364.90000000002</v>
      </c>
      <c r="AM29" s="23">
        <v>246179.9</v>
      </c>
      <c r="AN29" s="23">
        <v>232677</v>
      </c>
      <c r="AO29" s="23">
        <v>232841.4</v>
      </c>
      <c r="AP29" s="23">
        <v>244017.8</v>
      </c>
      <c r="AQ29" s="23">
        <v>283621.7</v>
      </c>
      <c r="AR29" s="23">
        <v>251579.5</v>
      </c>
      <c r="AS29" s="23">
        <v>232680</v>
      </c>
      <c r="AT29" s="23">
        <v>280364.90000000002</v>
      </c>
      <c r="AU29" s="23">
        <v>246179.9</v>
      </c>
      <c r="AV29" s="23">
        <v>232677</v>
      </c>
      <c r="AW29" s="24"/>
      <c r="AX29" s="1"/>
    </row>
    <row r="30" spans="1:50" ht="75" customHeight="1">
      <c r="A30" s="18" t="s">
        <v>100</v>
      </c>
      <c r="B30" s="19" t="s">
        <v>101</v>
      </c>
      <c r="C30" s="20" t="s">
        <v>62</v>
      </c>
      <c r="D30" s="21" t="s">
        <v>102</v>
      </c>
      <c r="E30" s="21" t="s">
        <v>64</v>
      </c>
      <c r="F30" s="21"/>
      <c r="G30" s="21"/>
      <c r="H30" s="21"/>
      <c r="I30" s="21"/>
      <c r="J30" s="21"/>
      <c r="K30" s="21"/>
      <c r="L30" s="21"/>
      <c r="M30" s="21"/>
      <c r="N30" s="21"/>
      <c r="O30" s="21"/>
      <c r="P30" s="21"/>
      <c r="Q30" s="21"/>
      <c r="R30" s="21"/>
      <c r="S30" s="21"/>
      <c r="T30" s="21"/>
      <c r="U30" s="21"/>
      <c r="V30" s="21"/>
      <c r="W30" s="21"/>
      <c r="X30" s="21"/>
      <c r="Y30" s="21"/>
      <c r="Z30" s="21"/>
      <c r="AA30" s="21"/>
      <c r="AB30" s="21"/>
      <c r="AC30" s="21" t="s">
        <v>78</v>
      </c>
      <c r="AD30" s="22" t="s">
        <v>74</v>
      </c>
      <c r="AE30" s="23">
        <v>2390</v>
      </c>
      <c r="AF30" s="23">
        <v>2359.6999999999998</v>
      </c>
      <c r="AG30" s="66">
        <v>200</v>
      </c>
      <c r="AH30" s="23">
        <v>1770</v>
      </c>
      <c r="AI30" s="23">
        <v>200</v>
      </c>
      <c r="AJ30" s="23">
        <v>209.6</v>
      </c>
      <c r="AK30" s="23">
        <v>2390</v>
      </c>
      <c r="AL30" s="23">
        <v>2359.6999999999998</v>
      </c>
      <c r="AM30" s="23">
        <v>200</v>
      </c>
      <c r="AN30" s="23">
        <v>1770</v>
      </c>
      <c r="AO30" s="23">
        <v>200</v>
      </c>
      <c r="AP30" s="23">
        <v>209.6</v>
      </c>
      <c r="AQ30" s="23">
        <v>2359.6999999999998</v>
      </c>
      <c r="AR30" s="23">
        <v>200</v>
      </c>
      <c r="AS30" s="23">
        <v>1770</v>
      </c>
      <c r="AT30" s="23">
        <v>2359.6999999999998</v>
      </c>
      <c r="AU30" s="23">
        <v>200</v>
      </c>
      <c r="AV30" s="23">
        <v>1770</v>
      </c>
      <c r="AW30" s="24"/>
      <c r="AX30" s="1"/>
    </row>
    <row r="31" spans="1:50" ht="117" customHeight="1">
      <c r="A31" s="18" t="s">
        <v>103</v>
      </c>
      <c r="B31" s="19" t="s">
        <v>104</v>
      </c>
      <c r="C31" s="20" t="s">
        <v>62</v>
      </c>
      <c r="D31" s="21" t="s">
        <v>105</v>
      </c>
      <c r="E31" s="21" t="s">
        <v>64</v>
      </c>
      <c r="F31" s="21"/>
      <c r="G31" s="21"/>
      <c r="H31" s="21"/>
      <c r="I31" s="21"/>
      <c r="J31" s="21"/>
      <c r="K31" s="21"/>
      <c r="L31" s="21"/>
      <c r="M31" s="21"/>
      <c r="N31" s="21"/>
      <c r="O31" s="21"/>
      <c r="P31" s="21"/>
      <c r="Q31" s="21"/>
      <c r="R31" s="21"/>
      <c r="S31" s="21"/>
      <c r="T31" s="21"/>
      <c r="U31" s="21"/>
      <c r="V31" s="21"/>
      <c r="W31" s="21"/>
      <c r="X31" s="21"/>
      <c r="Y31" s="21"/>
      <c r="Z31" s="21"/>
      <c r="AA31" s="21"/>
      <c r="AB31" s="21"/>
      <c r="AC31" s="21" t="s">
        <v>106</v>
      </c>
      <c r="AD31" s="22" t="s">
        <v>107</v>
      </c>
      <c r="AE31" s="23">
        <v>503</v>
      </c>
      <c r="AF31" s="23">
        <v>302.5</v>
      </c>
      <c r="AG31" s="67">
        <v>790</v>
      </c>
      <c r="AH31" s="23">
        <v>0</v>
      </c>
      <c r="AI31" s="23">
        <v>0</v>
      </c>
      <c r="AJ31" s="23">
        <v>0</v>
      </c>
      <c r="AK31" s="23">
        <v>503</v>
      </c>
      <c r="AL31" s="23">
        <v>302.5</v>
      </c>
      <c r="AM31" s="23">
        <v>790</v>
      </c>
      <c r="AN31" s="23">
        <v>0</v>
      </c>
      <c r="AO31" s="23">
        <v>0</v>
      </c>
      <c r="AP31" s="23">
        <v>0</v>
      </c>
      <c r="AQ31" s="23">
        <v>302.5</v>
      </c>
      <c r="AR31" s="23">
        <v>790</v>
      </c>
      <c r="AS31" s="23">
        <v>0</v>
      </c>
      <c r="AT31" s="23">
        <v>302.5</v>
      </c>
      <c r="AU31" s="23">
        <v>790</v>
      </c>
      <c r="AV31" s="23">
        <v>0</v>
      </c>
      <c r="AW31" s="24"/>
      <c r="AX31" s="1"/>
    </row>
    <row r="32" spans="1:50" ht="69" customHeight="1">
      <c r="A32" s="18" t="s">
        <v>108</v>
      </c>
      <c r="B32" s="19" t="s">
        <v>109</v>
      </c>
      <c r="C32" s="20" t="s">
        <v>62</v>
      </c>
      <c r="D32" s="21" t="s">
        <v>110</v>
      </c>
      <c r="E32" s="21" t="s">
        <v>64</v>
      </c>
      <c r="F32" s="21"/>
      <c r="G32" s="21"/>
      <c r="H32" s="21"/>
      <c r="I32" s="21"/>
      <c r="J32" s="21"/>
      <c r="K32" s="21"/>
      <c r="L32" s="21"/>
      <c r="M32" s="21"/>
      <c r="N32" s="21"/>
      <c r="O32" s="21"/>
      <c r="P32" s="21"/>
      <c r="Q32" s="21"/>
      <c r="R32" s="21"/>
      <c r="S32" s="21"/>
      <c r="T32" s="21"/>
      <c r="U32" s="21"/>
      <c r="V32" s="21"/>
      <c r="W32" s="21"/>
      <c r="X32" s="21"/>
      <c r="Y32" s="21"/>
      <c r="Z32" s="21"/>
      <c r="AA32" s="21"/>
      <c r="AB32" s="21"/>
      <c r="AC32" s="21" t="s">
        <v>93</v>
      </c>
      <c r="AD32" s="22" t="s">
        <v>74</v>
      </c>
      <c r="AE32" s="23">
        <v>551</v>
      </c>
      <c r="AF32" s="23">
        <v>322.39999999999998</v>
      </c>
      <c r="AG32" s="67">
        <v>575</v>
      </c>
      <c r="AH32" s="23">
        <v>0</v>
      </c>
      <c r="AI32" s="23">
        <v>0</v>
      </c>
      <c r="AJ32" s="23">
        <v>0</v>
      </c>
      <c r="AK32" s="23">
        <v>551</v>
      </c>
      <c r="AL32" s="23">
        <v>322.39999999999998</v>
      </c>
      <c r="AM32" s="23">
        <v>575</v>
      </c>
      <c r="AN32" s="23">
        <v>0</v>
      </c>
      <c r="AO32" s="23">
        <v>0</v>
      </c>
      <c r="AP32" s="23">
        <v>0</v>
      </c>
      <c r="AQ32" s="23">
        <v>322.39999999999998</v>
      </c>
      <c r="AR32" s="23">
        <v>575</v>
      </c>
      <c r="AS32" s="23">
        <v>0</v>
      </c>
      <c r="AT32" s="23">
        <v>322.39999999999998</v>
      </c>
      <c r="AU32" s="23">
        <v>575</v>
      </c>
      <c r="AV32" s="23">
        <v>0</v>
      </c>
      <c r="AW32" s="24"/>
      <c r="AX32" s="1"/>
    </row>
    <row r="33" spans="1:50" ht="65.25" customHeight="1">
      <c r="A33" s="18" t="s">
        <v>111</v>
      </c>
      <c r="B33" s="19" t="s">
        <v>112</v>
      </c>
      <c r="C33" s="20" t="s">
        <v>62</v>
      </c>
      <c r="D33" s="21" t="s">
        <v>113</v>
      </c>
      <c r="E33" s="21" t="s">
        <v>64</v>
      </c>
      <c r="F33" s="21"/>
      <c r="G33" s="21"/>
      <c r="H33" s="21"/>
      <c r="I33" s="21"/>
      <c r="J33" s="21"/>
      <c r="K33" s="21"/>
      <c r="L33" s="21"/>
      <c r="M33" s="21"/>
      <c r="N33" s="21"/>
      <c r="O33" s="21"/>
      <c r="P33" s="21"/>
      <c r="Q33" s="21"/>
      <c r="R33" s="21"/>
      <c r="S33" s="21"/>
      <c r="T33" s="21"/>
      <c r="U33" s="21"/>
      <c r="V33" s="21"/>
      <c r="W33" s="21"/>
      <c r="X33" s="21"/>
      <c r="Y33" s="21"/>
      <c r="Z33" s="21"/>
      <c r="AA33" s="21"/>
      <c r="AB33" s="21"/>
      <c r="AC33" s="21" t="s">
        <v>114</v>
      </c>
      <c r="AD33" s="22" t="s">
        <v>115</v>
      </c>
      <c r="AE33" s="23">
        <v>673</v>
      </c>
      <c r="AF33" s="23">
        <v>673</v>
      </c>
      <c r="AG33" s="23">
        <v>397.2</v>
      </c>
      <c r="AH33" s="23">
        <v>673</v>
      </c>
      <c r="AI33" s="23">
        <v>673</v>
      </c>
      <c r="AJ33" s="23">
        <v>705.3</v>
      </c>
      <c r="AK33" s="23">
        <v>673</v>
      </c>
      <c r="AL33" s="23">
        <v>673</v>
      </c>
      <c r="AM33" s="23">
        <v>397.2</v>
      </c>
      <c r="AN33" s="23">
        <v>673</v>
      </c>
      <c r="AO33" s="23">
        <v>673</v>
      </c>
      <c r="AP33" s="23">
        <v>705.3</v>
      </c>
      <c r="AQ33" s="23">
        <v>673</v>
      </c>
      <c r="AR33" s="23">
        <v>397.2</v>
      </c>
      <c r="AS33" s="23">
        <v>673</v>
      </c>
      <c r="AT33" s="23">
        <v>673</v>
      </c>
      <c r="AU33" s="23">
        <v>397.2</v>
      </c>
      <c r="AV33" s="23">
        <v>673</v>
      </c>
      <c r="AW33" s="24"/>
      <c r="AX33" s="1"/>
    </row>
    <row r="34" spans="1:50" ht="75" customHeight="1">
      <c r="A34" s="18" t="s">
        <v>116</v>
      </c>
      <c r="B34" s="19" t="s">
        <v>117</v>
      </c>
      <c r="C34" s="20" t="s">
        <v>62</v>
      </c>
      <c r="D34" s="21" t="s">
        <v>118</v>
      </c>
      <c r="E34" s="21" t="s">
        <v>64</v>
      </c>
      <c r="F34" s="21"/>
      <c r="G34" s="21"/>
      <c r="H34" s="21"/>
      <c r="I34" s="21"/>
      <c r="J34" s="21"/>
      <c r="K34" s="21"/>
      <c r="L34" s="21"/>
      <c r="M34" s="21"/>
      <c r="N34" s="21"/>
      <c r="O34" s="21"/>
      <c r="P34" s="21"/>
      <c r="Q34" s="21"/>
      <c r="R34" s="21"/>
      <c r="S34" s="21"/>
      <c r="T34" s="21"/>
      <c r="U34" s="21"/>
      <c r="V34" s="21"/>
      <c r="W34" s="21"/>
      <c r="X34" s="21"/>
      <c r="Y34" s="21"/>
      <c r="Z34" s="21"/>
      <c r="AA34" s="21"/>
      <c r="AB34" s="21"/>
      <c r="AC34" s="21" t="s">
        <v>119</v>
      </c>
      <c r="AD34" s="22" t="s">
        <v>120</v>
      </c>
      <c r="AE34" s="23">
        <v>13513.3</v>
      </c>
      <c r="AF34" s="23">
        <v>13513.3</v>
      </c>
      <c r="AG34" s="23">
        <f>32.6+15788.6+696.7</f>
        <v>16517.900000000001</v>
      </c>
      <c r="AH34" s="23">
        <f>101.9+15788.6+696.7</f>
        <v>16587.2</v>
      </c>
      <c r="AI34" s="23">
        <f>101.7+15788.6+696.7</f>
        <v>16587</v>
      </c>
      <c r="AJ34" s="23">
        <v>17128</v>
      </c>
      <c r="AK34" s="23">
        <v>13278.9</v>
      </c>
      <c r="AL34" s="23">
        <v>13331.3</v>
      </c>
      <c r="AM34" s="23">
        <v>16224.7</v>
      </c>
      <c r="AN34" s="23">
        <v>16341.6</v>
      </c>
      <c r="AO34" s="23">
        <v>16343.6</v>
      </c>
      <c r="AP34" s="23">
        <v>17128</v>
      </c>
      <c r="AQ34" s="23">
        <v>13513.3</v>
      </c>
      <c r="AR34" s="23">
        <v>16424.8</v>
      </c>
      <c r="AS34" s="23">
        <v>16341.6</v>
      </c>
      <c r="AT34" s="23">
        <v>13331.3</v>
      </c>
      <c r="AU34" s="23">
        <v>16224.7</v>
      </c>
      <c r="AV34" s="23">
        <v>16341.6</v>
      </c>
      <c r="AW34" s="24"/>
      <c r="AX34" s="1"/>
    </row>
    <row r="35" spans="1:50" ht="86.25" customHeight="1">
      <c r="A35" s="18" t="s">
        <v>124</v>
      </c>
      <c r="B35" s="19" t="s">
        <v>125</v>
      </c>
      <c r="C35" s="20" t="s">
        <v>62</v>
      </c>
      <c r="D35" s="21" t="s">
        <v>126</v>
      </c>
      <c r="E35" s="21" t="s">
        <v>64</v>
      </c>
      <c r="F35" s="21"/>
      <c r="G35" s="21"/>
      <c r="H35" s="21"/>
      <c r="I35" s="21"/>
      <c r="J35" s="21"/>
      <c r="K35" s="21"/>
      <c r="L35" s="21"/>
      <c r="M35" s="21"/>
      <c r="N35" s="21"/>
      <c r="O35" s="21"/>
      <c r="P35" s="21"/>
      <c r="Q35" s="21"/>
      <c r="R35" s="21"/>
      <c r="S35" s="21"/>
      <c r="T35" s="21"/>
      <c r="U35" s="21"/>
      <c r="V35" s="21"/>
      <c r="W35" s="21"/>
      <c r="X35" s="21"/>
      <c r="Y35" s="21"/>
      <c r="Z35" s="21"/>
      <c r="AA35" s="21"/>
      <c r="AB35" s="21"/>
      <c r="AC35" s="21" t="s">
        <v>119</v>
      </c>
      <c r="AD35" s="22" t="s">
        <v>120</v>
      </c>
      <c r="AE35" s="23">
        <v>11822.6</v>
      </c>
      <c r="AF35" s="23">
        <v>11818.7</v>
      </c>
      <c r="AG35" s="23">
        <f>161.5+595+11222.5</f>
        <v>11979</v>
      </c>
      <c r="AH35" s="23">
        <f>161.5+220+11222.5</f>
        <v>11604</v>
      </c>
      <c r="AI35" s="23">
        <f>161.5+350+11222.5</f>
        <v>11734</v>
      </c>
      <c r="AJ35" s="23">
        <v>13070.3</v>
      </c>
      <c r="AK35" s="23">
        <v>11624</v>
      </c>
      <c r="AL35" s="23">
        <v>11664.5</v>
      </c>
      <c r="AM35" s="23">
        <v>12743.7</v>
      </c>
      <c r="AN35" s="23">
        <v>12334.6</v>
      </c>
      <c r="AO35" s="23">
        <v>12488</v>
      </c>
      <c r="AP35" s="23">
        <v>13070.3</v>
      </c>
      <c r="AQ35" s="23">
        <v>11818.7</v>
      </c>
      <c r="AR35" s="23">
        <v>12886</v>
      </c>
      <c r="AS35" s="23">
        <v>12334.6</v>
      </c>
      <c r="AT35" s="23">
        <v>11664.5</v>
      </c>
      <c r="AU35" s="23">
        <v>12743.7</v>
      </c>
      <c r="AV35" s="23">
        <v>12334.6</v>
      </c>
      <c r="AW35" s="24"/>
      <c r="AX35" s="1"/>
    </row>
    <row r="36" spans="1:50" ht="153" customHeight="1">
      <c r="A36" s="18" t="s">
        <v>127</v>
      </c>
      <c r="B36" s="19" t="s">
        <v>128</v>
      </c>
      <c r="C36" s="20" t="s">
        <v>62</v>
      </c>
      <c r="D36" s="21" t="s">
        <v>129</v>
      </c>
      <c r="E36" s="21" t="s">
        <v>64</v>
      </c>
      <c r="F36" s="21"/>
      <c r="G36" s="21"/>
      <c r="H36" s="21"/>
      <c r="I36" s="21"/>
      <c r="J36" s="21"/>
      <c r="K36" s="21"/>
      <c r="L36" s="21"/>
      <c r="M36" s="21"/>
      <c r="N36" s="21"/>
      <c r="O36" s="21"/>
      <c r="P36" s="21"/>
      <c r="Q36" s="21"/>
      <c r="R36" s="21"/>
      <c r="S36" s="21"/>
      <c r="T36" s="21"/>
      <c r="U36" s="21"/>
      <c r="V36" s="21"/>
      <c r="W36" s="21"/>
      <c r="X36" s="21"/>
      <c r="Y36" s="21"/>
      <c r="Z36" s="21"/>
      <c r="AA36" s="21"/>
      <c r="AB36" s="21"/>
      <c r="AC36" s="21" t="s">
        <v>93</v>
      </c>
      <c r="AD36" s="22" t="s">
        <v>130</v>
      </c>
      <c r="AE36" s="23">
        <v>500</v>
      </c>
      <c r="AF36" s="23">
        <v>0</v>
      </c>
      <c r="AG36" s="23">
        <v>500</v>
      </c>
      <c r="AH36" s="23">
        <v>100</v>
      </c>
      <c r="AI36" s="23">
        <v>500</v>
      </c>
      <c r="AJ36" s="23">
        <v>524</v>
      </c>
      <c r="AK36" s="23">
        <v>500</v>
      </c>
      <c r="AL36" s="23">
        <v>0</v>
      </c>
      <c r="AM36" s="23">
        <v>500</v>
      </c>
      <c r="AN36" s="23">
        <v>100</v>
      </c>
      <c r="AO36" s="23">
        <v>500</v>
      </c>
      <c r="AP36" s="23">
        <v>524</v>
      </c>
      <c r="AQ36" s="23">
        <v>0</v>
      </c>
      <c r="AR36" s="23">
        <v>500</v>
      </c>
      <c r="AS36" s="23">
        <v>100</v>
      </c>
      <c r="AT36" s="23">
        <v>0</v>
      </c>
      <c r="AU36" s="23">
        <v>500</v>
      </c>
      <c r="AV36" s="23">
        <v>100</v>
      </c>
      <c r="AW36" s="24"/>
      <c r="AX36" s="1"/>
    </row>
    <row r="37" spans="1:50" ht="153" customHeight="1">
      <c r="A37" s="18" t="s">
        <v>131</v>
      </c>
      <c r="B37" s="19" t="s">
        <v>132</v>
      </c>
      <c r="C37" s="20" t="s">
        <v>62</v>
      </c>
      <c r="D37" s="21" t="s">
        <v>133</v>
      </c>
      <c r="E37" s="21" t="s">
        <v>64</v>
      </c>
      <c r="F37" s="21"/>
      <c r="G37" s="21"/>
      <c r="H37" s="21"/>
      <c r="I37" s="21"/>
      <c r="J37" s="21"/>
      <c r="K37" s="21"/>
      <c r="L37" s="21"/>
      <c r="M37" s="21"/>
      <c r="N37" s="21"/>
      <c r="O37" s="21"/>
      <c r="P37" s="21"/>
      <c r="Q37" s="21"/>
      <c r="R37" s="21"/>
      <c r="S37" s="21"/>
      <c r="T37" s="21"/>
      <c r="U37" s="21"/>
      <c r="V37" s="21"/>
      <c r="W37" s="21"/>
      <c r="X37" s="21"/>
      <c r="Y37" s="21"/>
      <c r="Z37" s="21"/>
      <c r="AA37" s="21"/>
      <c r="AB37" s="21"/>
      <c r="AC37" s="21" t="s">
        <v>93</v>
      </c>
      <c r="AD37" s="22" t="s">
        <v>74</v>
      </c>
      <c r="AE37" s="23">
        <v>0</v>
      </c>
      <c r="AF37" s="23">
        <v>0</v>
      </c>
      <c r="AG37" s="67">
        <v>120</v>
      </c>
      <c r="AH37" s="23">
        <v>70</v>
      </c>
      <c r="AI37" s="23">
        <v>20</v>
      </c>
      <c r="AJ37" s="23">
        <v>20</v>
      </c>
      <c r="AK37" s="23">
        <v>0</v>
      </c>
      <c r="AL37" s="23">
        <v>0</v>
      </c>
      <c r="AM37" s="23">
        <v>120</v>
      </c>
      <c r="AN37" s="23">
        <v>70</v>
      </c>
      <c r="AO37" s="23">
        <v>20</v>
      </c>
      <c r="AP37" s="23">
        <v>20</v>
      </c>
      <c r="AQ37" s="23">
        <v>0</v>
      </c>
      <c r="AR37" s="23">
        <v>120</v>
      </c>
      <c r="AS37" s="23">
        <v>70</v>
      </c>
      <c r="AT37" s="23">
        <v>0</v>
      </c>
      <c r="AU37" s="23">
        <v>120</v>
      </c>
      <c r="AV37" s="23">
        <v>70</v>
      </c>
      <c r="AW37" s="24"/>
      <c r="AX37" s="1"/>
    </row>
    <row r="38" spans="1:50" ht="153" customHeight="1">
      <c r="A38" s="18" t="s">
        <v>134</v>
      </c>
      <c r="B38" s="19" t="s">
        <v>135</v>
      </c>
      <c r="C38" s="20" t="s">
        <v>62</v>
      </c>
      <c r="D38" s="21" t="s">
        <v>136</v>
      </c>
      <c r="E38" s="21" t="s">
        <v>64</v>
      </c>
      <c r="F38" s="21"/>
      <c r="G38" s="21"/>
      <c r="H38" s="21"/>
      <c r="I38" s="21"/>
      <c r="J38" s="21"/>
      <c r="K38" s="21"/>
      <c r="L38" s="21"/>
      <c r="M38" s="21"/>
      <c r="N38" s="21"/>
      <c r="O38" s="21"/>
      <c r="P38" s="21"/>
      <c r="Q38" s="21"/>
      <c r="R38" s="21"/>
      <c r="S38" s="21"/>
      <c r="T38" s="21"/>
      <c r="U38" s="21"/>
      <c r="V38" s="21"/>
      <c r="W38" s="21"/>
      <c r="X38" s="21"/>
      <c r="Y38" s="21"/>
      <c r="Z38" s="21"/>
      <c r="AA38" s="21"/>
      <c r="AB38" s="21"/>
      <c r="AC38" s="21" t="s">
        <v>28</v>
      </c>
      <c r="AD38" s="22" t="s">
        <v>137</v>
      </c>
      <c r="AE38" s="23">
        <v>1295.4000000000001</v>
      </c>
      <c r="AF38" s="23">
        <v>1241.7</v>
      </c>
      <c r="AG38" s="66">
        <f>1023+119+30</f>
        <v>1172</v>
      </c>
      <c r="AH38" s="23">
        <v>44</v>
      </c>
      <c r="AI38" s="23">
        <v>75</v>
      </c>
      <c r="AJ38" s="23">
        <v>75</v>
      </c>
      <c r="AK38" s="23">
        <v>1295.4000000000001</v>
      </c>
      <c r="AL38" s="23">
        <v>1241.7</v>
      </c>
      <c r="AM38" s="23">
        <v>1172</v>
      </c>
      <c r="AN38" s="23">
        <v>1186</v>
      </c>
      <c r="AO38" s="23">
        <v>1217</v>
      </c>
      <c r="AP38" s="23">
        <v>1275.4000000000001</v>
      </c>
      <c r="AQ38" s="23">
        <v>1241.7</v>
      </c>
      <c r="AR38" s="23">
        <v>1172</v>
      </c>
      <c r="AS38" s="23">
        <v>1186</v>
      </c>
      <c r="AT38" s="23">
        <v>1241.7</v>
      </c>
      <c r="AU38" s="23">
        <v>1172</v>
      </c>
      <c r="AV38" s="23">
        <v>1186</v>
      </c>
      <c r="AW38" s="24"/>
      <c r="AX38" s="1"/>
    </row>
    <row r="39" spans="1:50" ht="153" customHeight="1">
      <c r="A39" s="18" t="s">
        <v>138</v>
      </c>
      <c r="B39" s="19" t="s">
        <v>139</v>
      </c>
      <c r="C39" s="20" t="s">
        <v>62</v>
      </c>
      <c r="D39" s="21" t="s">
        <v>140</v>
      </c>
      <c r="E39" s="21" t="s">
        <v>64</v>
      </c>
      <c r="F39" s="21"/>
      <c r="G39" s="21"/>
      <c r="H39" s="21"/>
      <c r="I39" s="21"/>
      <c r="J39" s="21"/>
      <c r="K39" s="21"/>
      <c r="L39" s="21"/>
      <c r="M39" s="21"/>
      <c r="N39" s="21"/>
      <c r="O39" s="21"/>
      <c r="P39" s="21"/>
      <c r="Q39" s="21"/>
      <c r="R39" s="21"/>
      <c r="S39" s="21"/>
      <c r="T39" s="21"/>
      <c r="U39" s="21"/>
      <c r="V39" s="21"/>
      <c r="W39" s="21"/>
      <c r="X39" s="21"/>
      <c r="Y39" s="21"/>
      <c r="Z39" s="21"/>
      <c r="AA39" s="21"/>
      <c r="AB39" s="21"/>
      <c r="AC39" s="21" t="s">
        <v>141</v>
      </c>
      <c r="AD39" s="22" t="s">
        <v>142</v>
      </c>
      <c r="AE39" s="23">
        <v>425</v>
      </c>
      <c r="AF39" s="23">
        <v>423.7</v>
      </c>
      <c r="AG39" s="66">
        <v>1030</v>
      </c>
      <c r="AH39" s="23">
        <v>594</v>
      </c>
      <c r="AI39" s="23">
        <v>616</v>
      </c>
      <c r="AJ39" s="23">
        <v>645.6</v>
      </c>
      <c r="AK39" s="23">
        <v>412.1</v>
      </c>
      <c r="AL39" s="23">
        <v>410.8</v>
      </c>
      <c r="AM39" s="23">
        <v>1030</v>
      </c>
      <c r="AN39" s="23">
        <v>594</v>
      </c>
      <c r="AO39" s="23">
        <v>616</v>
      </c>
      <c r="AP39" s="23">
        <v>645.6</v>
      </c>
      <c r="AQ39" s="23">
        <v>423.7</v>
      </c>
      <c r="AR39" s="23">
        <v>1030</v>
      </c>
      <c r="AS39" s="23">
        <v>594</v>
      </c>
      <c r="AT39" s="23">
        <v>410.8</v>
      </c>
      <c r="AU39" s="23">
        <v>1030</v>
      </c>
      <c r="AV39" s="23">
        <v>594</v>
      </c>
      <c r="AW39" s="24"/>
      <c r="AX39" s="1"/>
    </row>
    <row r="40" spans="1:50" ht="153" customHeight="1">
      <c r="A40" s="18" t="s">
        <v>143</v>
      </c>
      <c r="B40" s="19" t="s">
        <v>144</v>
      </c>
      <c r="C40" s="20" t="s">
        <v>62</v>
      </c>
      <c r="D40" s="21" t="s">
        <v>145</v>
      </c>
      <c r="E40" s="21" t="s">
        <v>64</v>
      </c>
      <c r="F40" s="21"/>
      <c r="G40" s="21"/>
      <c r="H40" s="21"/>
      <c r="I40" s="21"/>
      <c r="J40" s="21"/>
      <c r="K40" s="21"/>
      <c r="L40" s="21"/>
      <c r="M40" s="21"/>
      <c r="N40" s="21"/>
      <c r="O40" s="21"/>
      <c r="P40" s="21"/>
      <c r="Q40" s="21"/>
      <c r="R40" s="21"/>
      <c r="S40" s="21"/>
      <c r="T40" s="21"/>
      <c r="U40" s="21"/>
      <c r="V40" s="21"/>
      <c r="W40" s="21"/>
      <c r="X40" s="21"/>
      <c r="Y40" s="21"/>
      <c r="Z40" s="21"/>
      <c r="AA40" s="21"/>
      <c r="AB40" s="21"/>
      <c r="AC40" s="21" t="s">
        <v>98</v>
      </c>
      <c r="AD40" s="22" t="s">
        <v>146</v>
      </c>
      <c r="AE40" s="23">
        <v>300</v>
      </c>
      <c r="AF40" s="23">
        <v>273.3</v>
      </c>
      <c r="AG40" s="67">
        <f>130+295.6+21</f>
        <v>446.6</v>
      </c>
      <c r="AH40" s="23">
        <f>135+316.8+23</f>
        <v>474.8</v>
      </c>
      <c r="AI40" s="23">
        <f>140+338+25</f>
        <v>503</v>
      </c>
      <c r="AJ40" s="23">
        <f>140+338+25</f>
        <v>503</v>
      </c>
      <c r="AK40" s="23">
        <v>300</v>
      </c>
      <c r="AL40" s="23">
        <v>273.3</v>
      </c>
      <c r="AM40" s="23">
        <v>345.6</v>
      </c>
      <c r="AN40" s="23">
        <v>316.8</v>
      </c>
      <c r="AO40" s="23">
        <v>333</v>
      </c>
      <c r="AP40" s="23">
        <v>349</v>
      </c>
      <c r="AQ40" s="23">
        <v>273.3</v>
      </c>
      <c r="AR40" s="23">
        <v>345.6</v>
      </c>
      <c r="AS40" s="23">
        <v>316.8</v>
      </c>
      <c r="AT40" s="23">
        <v>273.3</v>
      </c>
      <c r="AU40" s="23">
        <v>345.6</v>
      </c>
      <c r="AV40" s="23">
        <v>316.8</v>
      </c>
      <c r="AW40" s="24"/>
      <c r="AX40" s="1"/>
    </row>
    <row r="41" spans="1:50" ht="71.25" customHeight="1">
      <c r="A41" s="18" t="s">
        <v>147</v>
      </c>
      <c r="B41" s="19" t="s">
        <v>148</v>
      </c>
      <c r="C41" s="20" t="s">
        <v>62</v>
      </c>
      <c r="D41" s="21" t="s">
        <v>149</v>
      </c>
      <c r="E41" s="21" t="s">
        <v>64</v>
      </c>
      <c r="F41" s="21"/>
      <c r="G41" s="21"/>
      <c r="H41" s="21"/>
      <c r="I41" s="21"/>
      <c r="J41" s="21"/>
      <c r="K41" s="21"/>
      <c r="L41" s="21"/>
      <c r="M41" s="21"/>
      <c r="N41" s="21"/>
      <c r="O41" s="21"/>
      <c r="P41" s="21"/>
      <c r="Q41" s="21"/>
      <c r="R41" s="21"/>
      <c r="S41" s="21"/>
      <c r="T41" s="21"/>
      <c r="U41" s="21"/>
      <c r="V41" s="21"/>
      <c r="W41" s="21"/>
      <c r="X41" s="21"/>
      <c r="Y41" s="21"/>
      <c r="Z41" s="21"/>
      <c r="AA41" s="21"/>
      <c r="AB41" s="21"/>
      <c r="AC41" s="21" t="s">
        <v>27</v>
      </c>
      <c r="AD41" s="22" t="s">
        <v>115</v>
      </c>
      <c r="AE41" s="23">
        <v>3.1</v>
      </c>
      <c r="AF41" s="23">
        <v>3.1</v>
      </c>
      <c r="AG41" s="67">
        <v>3.1</v>
      </c>
      <c r="AH41" s="23">
        <v>3.1</v>
      </c>
      <c r="AI41" s="23">
        <v>3.1</v>
      </c>
      <c r="AJ41" s="23">
        <v>3.1</v>
      </c>
      <c r="AK41" s="23">
        <v>3.1</v>
      </c>
      <c r="AL41" s="23">
        <v>3.1</v>
      </c>
      <c r="AM41" s="23">
        <v>3.1</v>
      </c>
      <c r="AN41" s="23">
        <v>3.1</v>
      </c>
      <c r="AO41" s="23">
        <v>3.1</v>
      </c>
      <c r="AP41" s="23">
        <v>3.1</v>
      </c>
      <c r="AQ41" s="23">
        <v>3.1</v>
      </c>
      <c r="AR41" s="23">
        <v>3.1</v>
      </c>
      <c r="AS41" s="23">
        <v>3.1</v>
      </c>
      <c r="AT41" s="23">
        <v>3.1</v>
      </c>
      <c r="AU41" s="23">
        <v>3.1</v>
      </c>
      <c r="AV41" s="23">
        <v>3.1</v>
      </c>
      <c r="AW41" s="24"/>
      <c r="AX41" s="1"/>
    </row>
    <row r="42" spans="1:50" ht="99" customHeight="1">
      <c r="A42" s="18" t="s">
        <v>150</v>
      </c>
      <c r="B42" s="19" t="s">
        <v>151</v>
      </c>
      <c r="C42" s="20" t="s">
        <v>62</v>
      </c>
      <c r="D42" s="21" t="s">
        <v>152</v>
      </c>
      <c r="E42" s="21" t="s">
        <v>64</v>
      </c>
      <c r="F42" s="21"/>
      <c r="G42" s="21"/>
      <c r="H42" s="21"/>
      <c r="I42" s="21"/>
      <c r="J42" s="21"/>
      <c r="K42" s="21"/>
      <c r="L42" s="21"/>
      <c r="M42" s="21"/>
      <c r="N42" s="21"/>
      <c r="O42" s="21"/>
      <c r="P42" s="21"/>
      <c r="Q42" s="21"/>
      <c r="R42" s="21"/>
      <c r="S42" s="21"/>
      <c r="T42" s="21"/>
      <c r="U42" s="21"/>
      <c r="V42" s="21"/>
      <c r="W42" s="21"/>
      <c r="X42" s="21"/>
      <c r="Y42" s="21"/>
      <c r="Z42" s="21"/>
      <c r="AA42" s="21"/>
      <c r="AB42" s="21"/>
      <c r="AC42" s="21" t="s">
        <v>78</v>
      </c>
      <c r="AD42" s="22" t="s">
        <v>79</v>
      </c>
      <c r="AE42" s="23">
        <v>1356.7</v>
      </c>
      <c r="AF42" s="23">
        <v>724.6</v>
      </c>
      <c r="AG42" s="67">
        <v>4766.1000000000004</v>
      </c>
      <c r="AH42" s="23">
        <v>150</v>
      </c>
      <c r="AI42" s="23">
        <v>150</v>
      </c>
      <c r="AJ42" s="23">
        <v>157.19999999999999</v>
      </c>
      <c r="AK42" s="23">
        <v>0</v>
      </c>
      <c r="AL42" s="23">
        <v>0</v>
      </c>
      <c r="AM42" s="23">
        <v>0</v>
      </c>
      <c r="AN42" s="23">
        <v>0</v>
      </c>
      <c r="AO42" s="23">
        <v>0</v>
      </c>
      <c r="AP42" s="23">
        <v>0</v>
      </c>
      <c r="AQ42" s="23">
        <v>724.6</v>
      </c>
      <c r="AR42" s="23">
        <v>4766.1000000000004</v>
      </c>
      <c r="AS42" s="23">
        <v>150</v>
      </c>
      <c r="AT42" s="23">
        <v>0</v>
      </c>
      <c r="AU42" s="23">
        <v>0</v>
      </c>
      <c r="AV42" s="23">
        <v>0</v>
      </c>
      <c r="AW42" s="24"/>
      <c r="AX42" s="1"/>
    </row>
    <row r="43" spans="1:50" ht="60" customHeight="1">
      <c r="A43" s="13" t="s">
        <v>153</v>
      </c>
      <c r="B43" s="14" t="s">
        <v>154</v>
      </c>
      <c r="C43" s="15" t="s">
        <v>55</v>
      </c>
      <c r="D43" s="15" t="s">
        <v>55</v>
      </c>
      <c r="E43" s="15" t="s">
        <v>55</v>
      </c>
      <c r="F43" s="15" t="s">
        <v>55</v>
      </c>
      <c r="G43" s="15" t="s">
        <v>55</v>
      </c>
      <c r="H43" s="15" t="s">
        <v>55</v>
      </c>
      <c r="I43" s="15" t="s">
        <v>55</v>
      </c>
      <c r="J43" s="15" t="s">
        <v>55</v>
      </c>
      <c r="K43" s="15" t="s">
        <v>55</v>
      </c>
      <c r="L43" s="15" t="s">
        <v>55</v>
      </c>
      <c r="M43" s="15" t="s">
        <v>55</v>
      </c>
      <c r="N43" s="15" t="s">
        <v>55</v>
      </c>
      <c r="O43" s="15" t="s">
        <v>55</v>
      </c>
      <c r="P43" s="15" t="s">
        <v>55</v>
      </c>
      <c r="Q43" s="15" t="s">
        <v>55</v>
      </c>
      <c r="R43" s="15" t="s">
        <v>55</v>
      </c>
      <c r="S43" s="15" t="s">
        <v>55</v>
      </c>
      <c r="T43" s="15" t="s">
        <v>55</v>
      </c>
      <c r="U43" s="15" t="s">
        <v>55</v>
      </c>
      <c r="V43" s="15" t="s">
        <v>55</v>
      </c>
      <c r="W43" s="15" t="s">
        <v>55</v>
      </c>
      <c r="X43" s="15" t="s">
        <v>55</v>
      </c>
      <c r="Y43" s="15" t="s">
        <v>55</v>
      </c>
      <c r="Z43" s="15" t="s">
        <v>55</v>
      </c>
      <c r="AA43" s="15" t="s">
        <v>55</v>
      </c>
      <c r="AB43" s="15" t="s">
        <v>55</v>
      </c>
      <c r="AC43" s="15" t="s">
        <v>55</v>
      </c>
      <c r="AD43" s="15" t="s">
        <v>55</v>
      </c>
      <c r="AE43" s="16">
        <f>AE44</f>
        <v>19010.3</v>
      </c>
      <c r="AF43" s="16">
        <f t="shared" ref="AF43:AJ43" si="6">AF44</f>
        <v>19010.3</v>
      </c>
      <c r="AG43" s="68">
        <f>AG44</f>
        <v>16799.900000000001</v>
      </c>
      <c r="AH43" s="16">
        <f t="shared" si="6"/>
        <v>16799.900000000001</v>
      </c>
      <c r="AI43" s="16">
        <f t="shared" si="6"/>
        <v>16799.900000000001</v>
      </c>
      <c r="AJ43" s="16">
        <f t="shared" si="6"/>
        <v>17606.3</v>
      </c>
      <c r="AK43" s="16">
        <v>19010.3</v>
      </c>
      <c r="AL43" s="16">
        <v>19010.3</v>
      </c>
      <c r="AM43" s="16">
        <v>16799.900000000001</v>
      </c>
      <c r="AN43" s="16">
        <v>16799.900000000001</v>
      </c>
      <c r="AO43" s="16">
        <v>16799.900000000001</v>
      </c>
      <c r="AP43" s="16">
        <v>17606.3</v>
      </c>
      <c r="AQ43" s="16">
        <v>19010.3</v>
      </c>
      <c r="AR43" s="16">
        <v>16799.900000000001</v>
      </c>
      <c r="AS43" s="16">
        <v>16799.900000000001</v>
      </c>
      <c r="AT43" s="16">
        <v>19010.3</v>
      </c>
      <c r="AU43" s="16">
        <v>16799.900000000001</v>
      </c>
      <c r="AV43" s="16">
        <v>16799.900000000001</v>
      </c>
      <c r="AW43" s="17"/>
      <c r="AX43" s="1"/>
    </row>
    <row r="44" spans="1:50" ht="87.75" customHeight="1">
      <c r="A44" s="18" t="s">
        <v>155</v>
      </c>
      <c r="B44" s="19" t="s">
        <v>156</v>
      </c>
      <c r="C44" s="20" t="s">
        <v>62</v>
      </c>
      <c r="D44" s="21" t="s">
        <v>157</v>
      </c>
      <c r="E44" s="21" t="s">
        <v>64</v>
      </c>
      <c r="F44" s="21"/>
      <c r="G44" s="21"/>
      <c r="H44" s="21"/>
      <c r="I44" s="21"/>
      <c r="J44" s="21"/>
      <c r="K44" s="21"/>
      <c r="L44" s="21"/>
      <c r="M44" s="21"/>
      <c r="N44" s="21"/>
      <c r="O44" s="21"/>
      <c r="P44" s="21"/>
      <c r="Q44" s="21"/>
      <c r="R44" s="21"/>
      <c r="S44" s="21"/>
      <c r="T44" s="21"/>
      <c r="U44" s="21"/>
      <c r="V44" s="21"/>
      <c r="W44" s="21"/>
      <c r="X44" s="21"/>
      <c r="Y44" s="21"/>
      <c r="Z44" s="21"/>
      <c r="AA44" s="21"/>
      <c r="AB44" s="21"/>
      <c r="AC44" s="21" t="s">
        <v>119</v>
      </c>
      <c r="AD44" s="22" t="s">
        <v>120</v>
      </c>
      <c r="AE44" s="23">
        <v>19010.3</v>
      </c>
      <c r="AF44" s="23">
        <v>19010.3</v>
      </c>
      <c r="AG44" s="67">
        <v>16799.900000000001</v>
      </c>
      <c r="AH44" s="23">
        <v>16799.900000000001</v>
      </c>
      <c r="AI44" s="23">
        <v>16799.900000000001</v>
      </c>
      <c r="AJ44" s="23">
        <v>17606.3</v>
      </c>
      <c r="AK44" s="23">
        <v>19010.3</v>
      </c>
      <c r="AL44" s="23">
        <v>19010.3</v>
      </c>
      <c r="AM44" s="23">
        <v>16799.900000000001</v>
      </c>
      <c r="AN44" s="23">
        <v>16799.900000000001</v>
      </c>
      <c r="AO44" s="23">
        <v>16799.900000000001</v>
      </c>
      <c r="AP44" s="23">
        <v>17606.3</v>
      </c>
      <c r="AQ44" s="23">
        <v>19010.3</v>
      </c>
      <c r="AR44" s="23">
        <v>16799.900000000001</v>
      </c>
      <c r="AS44" s="23">
        <v>16799.900000000001</v>
      </c>
      <c r="AT44" s="23">
        <v>19010.3</v>
      </c>
      <c r="AU44" s="23">
        <v>16799.900000000001</v>
      </c>
      <c r="AV44" s="23">
        <v>16799.900000000001</v>
      </c>
      <c r="AW44" s="24"/>
      <c r="AX44" s="1"/>
    </row>
    <row r="45" spans="1:50" ht="120" customHeight="1">
      <c r="A45" s="13" t="s">
        <v>158</v>
      </c>
      <c r="B45" s="14" t="s">
        <v>159</v>
      </c>
      <c r="C45" s="15" t="s">
        <v>55</v>
      </c>
      <c r="D45" s="15" t="s">
        <v>55</v>
      </c>
      <c r="E45" s="15" t="s">
        <v>55</v>
      </c>
      <c r="F45" s="15" t="s">
        <v>55</v>
      </c>
      <c r="G45" s="15" t="s">
        <v>55</v>
      </c>
      <c r="H45" s="15" t="s">
        <v>55</v>
      </c>
      <c r="I45" s="15" t="s">
        <v>55</v>
      </c>
      <c r="J45" s="15" t="s">
        <v>55</v>
      </c>
      <c r="K45" s="15" t="s">
        <v>55</v>
      </c>
      <c r="L45" s="15" t="s">
        <v>55</v>
      </c>
      <c r="M45" s="15" t="s">
        <v>55</v>
      </c>
      <c r="N45" s="15" t="s">
        <v>55</v>
      </c>
      <c r="O45" s="15" t="s">
        <v>55</v>
      </c>
      <c r="P45" s="15" t="s">
        <v>55</v>
      </c>
      <c r="Q45" s="15" t="s">
        <v>55</v>
      </c>
      <c r="R45" s="15" t="s">
        <v>55</v>
      </c>
      <c r="S45" s="15" t="s">
        <v>55</v>
      </c>
      <c r="T45" s="15" t="s">
        <v>55</v>
      </c>
      <c r="U45" s="15" t="s">
        <v>55</v>
      </c>
      <c r="V45" s="15" t="s">
        <v>55</v>
      </c>
      <c r="W45" s="15" t="s">
        <v>55</v>
      </c>
      <c r="X45" s="15" t="s">
        <v>55</v>
      </c>
      <c r="Y45" s="15" t="s">
        <v>55</v>
      </c>
      <c r="Z45" s="15" t="s">
        <v>55</v>
      </c>
      <c r="AA45" s="15" t="s">
        <v>55</v>
      </c>
      <c r="AB45" s="15" t="s">
        <v>55</v>
      </c>
      <c r="AC45" s="15" t="s">
        <v>55</v>
      </c>
      <c r="AD45" s="15" t="s">
        <v>55</v>
      </c>
      <c r="AE45" s="16">
        <f>AE46+AE47+AE48+AE49+AE50</f>
        <v>73796.899999999994</v>
      </c>
      <c r="AF45" s="16">
        <f t="shared" ref="AF45:AW45" si="7">AF46+AF47+AF48+AF49+AF50</f>
        <v>73124.7</v>
      </c>
      <c r="AG45" s="16">
        <f>AG46+AG47+AG48+AG49+AG50</f>
        <v>74773.3</v>
      </c>
      <c r="AH45" s="16">
        <f t="shared" si="7"/>
        <v>73018.099999999991</v>
      </c>
      <c r="AI45" s="16">
        <f t="shared" si="7"/>
        <v>74400.7</v>
      </c>
      <c r="AJ45" s="16">
        <f t="shared" si="7"/>
        <v>74579.199999999997</v>
      </c>
      <c r="AK45" s="16">
        <f t="shared" si="7"/>
        <v>72416.5</v>
      </c>
      <c r="AL45" s="16">
        <f t="shared" si="7"/>
        <v>71744.2</v>
      </c>
      <c r="AM45" s="16">
        <f t="shared" si="7"/>
        <v>74860.899999999994</v>
      </c>
      <c r="AN45" s="16">
        <f t="shared" si="7"/>
        <v>72895.7</v>
      </c>
      <c r="AO45" s="16">
        <f t="shared" si="7"/>
        <v>74278.299999999988</v>
      </c>
      <c r="AP45" s="16">
        <f t="shared" si="7"/>
        <v>74579.199999999997</v>
      </c>
      <c r="AQ45" s="16">
        <f t="shared" si="7"/>
        <v>73124.7</v>
      </c>
      <c r="AR45" s="16">
        <f t="shared" si="7"/>
        <v>74860.899999999994</v>
      </c>
      <c r="AS45" s="16">
        <f t="shared" si="7"/>
        <v>72895.7</v>
      </c>
      <c r="AT45" s="16">
        <f t="shared" si="7"/>
        <v>71744.2</v>
      </c>
      <c r="AU45" s="16">
        <f t="shared" si="7"/>
        <v>74860.899999999994</v>
      </c>
      <c r="AV45" s="16">
        <f t="shared" si="7"/>
        <v>72895.7</v>
      </c>
      <c r="AW45" s="16">
        <f t="shared" si="7"/>
        <v>0</v>
      </c>
      <c r="AX45" s="1"/>
    </row>
    <row r="46" spans="1:50" ht="54.75" customHeight="1">
      <c r="A46" s="18" t="s">
        <v>160</v>
      </c>
      <c r="B46" s="19" t="s">
        <v>161</v>
      </c>
      <c r="C46" s="20" t="s">
        <v>62</v>
      </c>
      <c r="D46" s="21" t="s">
        <v>162</v>
      </c>
      <c r="E46" s="21" t="s">
        <v>64</v>
      </c>
      <c r="F46" s="21"/>
      <c r="G46" s="21"/>
      <c r="H46" s="21"/>
      <c r="I46" s="21"/>
      <c r="J46" s="21"/>
      <c r="K46" s="21"/>
      <c r="L46" s="21"/>
      <c r="M46" s="21"/>
      <c r="N46" s="21"/>
      <c r="O46" s="21"/>
      <c r="P46" s="21"/>
      <c r="Q46" s="21"/>
      <c r="R46" s="21"/>
      <c r="S46" s="21"/>
      <c r="T46" s="21"/>
      <c r="U46" s="21"/>
      <c r="V46" s="21"/>
      <c r="W46" s="21"/>
      <c r="X46" s="21"/>
      <c r="Y46" s="21"/>
      <c r="Z46" s="21"/>
      <c r="AA46" s="21"/>
      <c r="AB46" s="21"/>
      <c r="AC46" s="21" t="s">
        <v>27</v>
      </c>
      <c r="AD46" s="22" t="s">
        <v>163</v>
      </c>
      <c r="AE46" s="23">
        <v>61068.7</v>
      </c>
      <c r="AF46" s="23">
        <v>60881.3</v>
      </c>
      <c r="AG46" s="23">
        <f>10567.1+1794.7+29362.9+40+2083.6+40+13485.5+3929.4+1657+13.4</f>
        <v>62973.600000000006</v>
      </c>
      <c r="AH46" s="23">
        <f>10567.1+1794.7+26597.7+40+2083.6+40+13485.5+3929.4+1657+13.4</f>
        <v>60208.4</v>
      </c>
      <c r="AI46" s="23">
        <f>10567.1+1794.7+27980.3+40+2083.6+40+13485.5+3929.4+1657+13.4</f>
        <v>61591</v>
      </c>
      <c r="AJ46" s="23">
        <v>61657.2</v>
      </c>
      <c r="AK46" s="23">
        <v>60613.1</v>
      </c>
      <c r="AL46" s="23">
        <v>60425.599999999999</v>
      </c>
      <c r="AM46" s="23">
        <v>63061.2</v>
      </c>
      <c r="AN46" s="23">
        <v>60086</v>
      </c>
      <c r="AO46" s="23">
        <v>61468.6</v>
      </c>
      <c r="AP46" s="23">
        <v>61657.2</v>
      </c>
      <c r="AQ46" s="23">
        <v>60881.3</v>
      </c>
      <c r="AR46" s="23">
        <v>63061.2</v>
      </c>
      <c r="AS46" s="23">
        <v>60086</v>
      </c>
      <c r="AT46" s="23">
        <v>60425.599999999999</v>
      </c>
      <c r="AU46" s="23">
        <v>63061.2</v>
      </c>
      <c r="AV46" s="23">
        <v>60086</v>
      </c>
      <c r="AW46" s="24"/>
      <c r="AX46" s="1"/>
    </row>
    <row r="47" spans="1:50" ht="153" customHeight="1">
      <c r="A47" s="18" t="s">
        <v>164</v>
      </c>
      <c r="B47" s="19" t="s">
        <v>165</v>
      </c>
      <c r="C47" s="20" t="s">
        <v>62</v>
      </c>
      <c r="D47" s="21" t="s">
        <v>166</v>
      </c>
      <c r="E47" s="21" t="s">
        <v>64</v>
      </c>
      <c r="F47" s="21"/>
      <c r="G47" s="21"/>
      <c r="H47" s="21"/>
      <c r="I47" s="21"/>
      <c r="J47" s="21"/>
      <c r="K47" s="21"/>
      <c r="L47" s="21"/>
      <c r="M47" s="21"/>
      <c r="N47" s="21"/>
      <c r="O47" s="21"/>
      <c r="P47" s="21"/>
      <c r="Q47" s="21"/>
      <c r="R47" s="21"/>
      <c r="S47" s="21"/>
      <c r="T47" s="21"/>
      <c r="U47" s="21"/>
      <c r="V47" s="21"/>
      <c r="W47" s="21"/>
      <c r="X47" s="21"/>
      <c r="Y47" s="21"/>
      <c r="Z47" s="21"/>
      <c r="AA47" s="21"/>
      <c r="AB47" s="21"/>
      <c r="AC47" s="21" t="s">
        <v>27</v>
      </c>
      <c r="AD47" s="22" t="s">
        <v>120</v>
      </c>
      <c r="AE47" s="23">
        <v>10207</v>
      </c>
      <c r="AF47" s="23">
        <v>10086</v>
      </c>
      <c r="AG47" s="23">
        <v>10332.299999999999</v>
      </c>
      <c r="AH47" s="23">
        <v>10332.299999999999</v>
      </c>
      <c r="AI47" s="23">
        <v>10332.299999999999</v>
      </c>
      <c r="AJ47" s="23">
        <v>10332.299999999999</v>
      </c>
      <c r="AK47" s="23">
        <v>9282.2000000000007</v>
      </c>
      <c r="AL47" s="23">
        <v>9161.2000000000007</v>
      </c>
      <c r="AM47" s="23">
        <v>10332.299999999999</v>
      </c>
      <c r="AN47" s="23">
        <v>10332.299999999999</v>
      </c>
      <c r="AO47" s="23">
        <v>10332.299999999999</v>
      </c>
      <c r="AP47" s="23">
        <v>10332.299999999999</v>
      </c>
      <c r="AQ47" s="23">
        <v>10086</v>
      </c>
      <c r="AR47" s="23">
        <v>10332.299999999999</v>
      </c>
      <c r="AS47" s="23">
        <v>10332.299999999999</v>
      </c>
      <c r="AT47" s="23">
        <v>9161.2000000000007</v>
      </c>
      <c r="AU47" s="23">
        <v>10332.299999999999</v>
      </c>
      <c r="AV47" s="23">
        <v>10332.299999999999</v>
      </c>
      <c r="AW47" s="24"/>
      <c r="AX47" s="1"/>
    </row>
    <row r="48" spans="1:50" ht="153" customHeight="1">
      <c r="A48" s="18" t="s">
        <v>167</v>
      </c>
      <c r="B48" s="19" t="s">
        <v>168</v>
      </c>
      <c r="C48" s="20" t="s">
        <v>62</v>
      </c>
      <c r="D48" s="21" t="s">
        <v>169</v>
      </c>
      <c r="E48" s="21" t="s">
        <v>64</v>
      </c>
      <c r="F48" s="21"/>
      <c r="G48" s="21"/>
      <c r="H48" s="21"/>
      <c r="I48" s="21"/>
      <c r="J48" s="21"/>
      <c r="K48" s="21"/>
      <c r="L48" s="21"/>
      <c r="M48" s="21"/>
      <c r="N48" s="21"/>
      <c r="O48" s="21"/>
      <c r="P48" s="21"/>
      <c r="Q48" s="21"/>
      <c r="R48" s="21"/>
      <c r="S48" s="21"/>
      <c r="T48" s="21"/>
      <c r="U48" s="21"/>
      <c r="V48" s="21"/>
      <c r="W48" s="21"/>
      <c r="X48" s="21"/>
      <c r="Y48" s="21"/>
      <c r="Z48" s="21"/>
      <c r="AA48" s="21"/>
      <c r="AB48" s="21"/>
      <c r="AC48" s="21" t="s">
        <v>27</v>
      </c>
      <c r="AD48" s="22" t="s">
        <v>170</v>
      </c>
      <c r="AE48" s="23">
        <v>681.7</v>
      </c>
      <c r="AF48" s="23">
        <v>681.7</v>
      </c>
      <c r="AG48" s="23">
        <v>18.7</v>
      </c>
      <c r="AH48" s="23">
        <v>18.7</v>
      </c>
      <c r="AI48" s="23">
        <v>18.7</v>
      </c>
      <c r="AJ48" s="23">
        <v>18.7</v>
      </c>
      <c r="AK48" s="23">
        <v>681.7</v>
      </c>
      <c r="AL48" s="23">
        <v>681.7</v>
      </c>
      <c r="AM48" s="23">
        <v>18.7</v>
      </c>
      <c r="AN48" s="23">
        <v>18.7</v>
      </c>
      <c r="AO48" s="23">
        <v>18.7</v>
      </c>
      <c r="AP48" s="23">
        <v>18.7</v>
      </c>
      <c r="AQ48" s="23">
        <v>681.7</v>
      </c>
      <c r="AR48" s="23">
        <v>18.7</v>
      </c>
      <c r="AS48" s="23">
        <v>18.7</v>
      </c>
      <c r="AT48" s="23">
        <v>681.7</v>
      </c>
      <c r="AU48" s="23">
        <v>18.7</v>
      </c>
      <c r="AV48" s="23">
        <v>18.7</v>
      </c>
      <c r="AW48" s="24"/>
      <c r="AX48" s="1"/>
    </row>
    <row r="49" spans="1:50" ht="153" customHeight="1">
      <c r="A49" s="18" t="s">
        <v>171</v>
      </c>
      <c r="B49" s="19" t="s">
        <v>172</v>
      </c>
      <c r="C49" s="20" t="s">
        <v>62</v>
      </c>
      <c r="D49" s="21" t="s">
        <v>173</v>
      </c>
      <c r="E49" s="21" t="s">
        <v>64</v>
      </c>
      <c r="F49" s="21"/>
      <c r="G49" s="21"/>
      <c r="H49" s="21"/>
      <c r="I49" s="21"/>
      <c r="J49" s="21"/>
      <c r="K49" s="21"/>
      <c r="L49" s="21"/>
      <c r="M49" s="21"/>
      <c r="N49" s="21"/>
      <c r="O49" s="21"/>
      <c r="P49" s="21"/>
      <c r="Q49" s="21"/>
      <c r="R49" s="21"/>
      <c r="S49" s="21"/>
      <c r="T49" s="21"/>
      <c r="U49" s="21"/>
      <c r="V49" s="21"/>
      <c r="W49" s="21"/>
      <c r="X49" s="21"/>
      <c r="Y49" s="21"/>
      <c r="Z49" s="21"/>
      <c r="AA49" s="21"/>
      <c r="AB49" s="21"/>
      <c r="AC49" s="21" t="s">
        <v>27</v>
      </c>
      <c r="AD49" s="22" t="s">
        <v>115</v>
      </c>
      <c r="AE49" s="23">
        <v>173.6</v>
      </c>
      <c r="AF49" s="23">
        <v>80.400000000000006</v>
      </c>
      <c r="AG49" s="23">
        <v>118.7</v>
      </c>
      <c r="AH49" s="23">
        <v>118.7</v>
      </c>
      <c r="AI49" s="23">
        <v>118.7</v>
      </c>
      <c r="AJ49" s="23">
        <v>118.7</v>
      </c>
      <c r="AK49" s="23">
        <v>173.6</v>
      </c>
      <c r="AL49" s="23">
        <v>80.400000000000006</v>
      </c>
      <c r="AM49" s="23">
        <v>118.7</v>
      </c>
      <c r="AN49" s="23">
        <v>118.7</v>
      </c>
      <c r="AO49" s="23">
        <v>118.7</v>
      </c>
      <c r="AP49" s="23">
        <v>118.7</v>
      </c>
      <c r="AQ49" s="23">
        <v>80.400000000000006</v>
      </c>
      <c r="AR49" s="23">
        <v>118.7</v>
      </c>
      <c r="AS49" s="23">
        <v>118.7</v>
      </c>
      <c r="AT49" s="23">
        <v>80.400000000000006</v>
      </c>
      <c r="AU49" s="23">
        <v>118.7</v>
      </c>
      <c r="AV49" s="23">
        <v>118.7</v>
      </c>
      <c r="AW49" s="24"/>
      <c r="AX49" s="1"/>
    </row>
    <row r="50" spans="1:50" ht="153" customHeight="1">
      <c r="A50" s="18" t="s">
        <v>174</v>
      </c>
      <c r="B50" s="19" t="s">
        <v>175</v>
      </c>
      <c r="C50" s="20" t="s">
        <v>62</v>
      </c>
      <c r="D50" s="21" t="s">
        <v>176</v>
      </c>
      <c r="E50" s="21" t="s">
        <v>64</v>
      </c>
      <c r="F50" s="21"/>
      <c r="G50" s="21"/>
      <c r="H50" s="21"/>
      <c r="I50" s="21"/>
      <c r="J50" s="21"/>
      <c r="K50" s="21"/>
      <c r="L50" s="21"/>
      <c r="M50" s="21"/>
      <c r="N50" s="21"/>
      <c r="O50" s="21"/>
      <c r="P50" s="21"/>
      <c r="Q50" s="21"/>
      <c r="R50" s="21"/>
      <c r="S50" s="21"/>
      <c r="T50" s="21"/>
      <c r="U50" s="21"/>
      <c r="V50" s="21"/>
      <c r="W50" s="21"/>
      <c r="X50" s="21"/>
      <c r="Y50" s="21"/>
      <c r="Z50" s="21"/>
      <c r="AA50" s="21"/>
      <c r="AB50" s="21"/>
      <c r="AC50" s="21" t="s">
        <v>78</v>
      </c>
      <c r="AD50" s="22" t="s">
        <v>79</v>
      </c>
      <c r="AE50" s="23">
        <v>1665.9</v>
      </c>
      <c r="AF50" s="23">
        <v>1395.3</v>
      </c>
      <c r="AG50" s="67">
        <v>1330</v>
      </c>
      <c r="AH50" s="23">
        <v>2340</v>
      </c>
      <c r="AI50" s="23">
        <v>2340</v>
      </c>
      <c r="AJ50" s="23">
        <v>2452.3000000000002</v>
      </c>
      <c r="AK50" s="23">
        <v>1665.9</v>
      </c>
      <c r="AL50" s="23">
        <v>1395.3</v>
      </c>
      <c r="AM50" s="23">
        <v>1330</v>
      </c>
      <c r="AN50" s="23">
        <v>2340</v>
      </c>
      <c r="AO50" s="23">
        <v>2340</v>
      </c>
      <c r="AP50" s="23">
        <v>2452.3000000000002</v>
      </c>
      <c r="AQ50" s="23">
        <v>1395.3</v>
      </c>
      <c r="AR50" s="23">
        <v>1330</v>
      </c>
      <c r="AS50" s="23">
        <v>2340</v>
      </c>
      <c r="AT50" s="23">
        <v>1395.3</v>
      </c>
      <c r="AU50" s="23">
        <v>1330</v>
      </c>
      <c r="AV50" s="23">
        <v>2340</v>
      </c>
      <c r="AW50" s="24"/>
      <c r="AX50" s="1"/>
    </row>
    <row r="51" spans="1:50" ht="84" customHeight="1">
      <c r="A51" s="13" t="s">
        <v>177</v>
      </c>
      <c r="B51" s="14" t="s">
        <v>178</v>
      </c>
      <c r="C51" s="15" t="s">
        <v>55</v>
      </c>
      <c r="D51" s="15" t="s">
        <v>55</v>
      </c>
      <c r="E51" s="15" t="s">
        <v>55</v>
      </c>
      <c r="F51" s="15" t="s">
        <v>55</v>
      </c>
      <c r="G51" s="15" t="s">
        <v>55</v>
      </c>
      <c r="H51" s="15" t="s">
        <v>55</v>
      </c>
      <c r="I51" s="15" t="s">
        <v>55</v>
      </c>
      <c r="J51" s="15" t="s">
        <v>55</v>
      </c>
      <c r="K51" s="15" t="s">
        <v>55</v>
      </c>
      <c r="L51" s="15" t="s">
        <v>55</v>
      </c>
      <c r="M51" s="15" t="s">
        <v>55</v>
      </c>
      <c r="N51" s="15" t="s">
        <v>55</v>
      </c>
      <c r="O51" s="15" t="s">
        <v>55</v>
      </c>
      <c r="P51" s="15" t="s">
        <v>55</v>
      </c>
      <c r="Q51" s="15" t="s">
        <v>55</v>
      </c>
      <c r="R51" s="15" t="s">
        <v>55</v>
      </c>
      <c r="S51" s="15" t="s">
        <v>55</v>
      </c>
      <c r="T51" s="15" t="s">
        <v>55</v>
      </c>
      <c r="U51" s="15" t="s">
        <v>55</v>
      </c>
      <c r="V51" s="15" t="s">
        <v>55</v>
      </c>
      <c r="W51" s="15" t="s">
        <v>55</v>
      </c>
      <c r="X51" s="15" t="s">
        <v>55</v>
      </c>
      <c r="Y51" s="15" t="s">
        <v>55</v>
      </c>
      <c r="Z51" s="15" t="s">
        <v>55</v>
      </c>
      <c r="AA51" s="15" t="s">
        <v>55</v>
      </c>
      <c r="AB51" s="15" t="s">
        <v>55</v>
      </c>
      <c r="AC51" s="15" t="s">
        <v>55</v>
      </c>
      <c r="AD51" s="15" t="s">
        <v>55</v>
      </c>
      <c r="AE51" s="16">
        <f>AE52+AE54</f>
        <v>11533.2</v>
      </c>
      <c r="AF51" s="16">
        <f t="shared" ref="AF51:AW51" si="8">AF52+AF54</f>
        <v>10719.9</v>
      </c>
      <c r="AG51" s="16">
        <f t="shared" si="8"/>
        <v>4737</v>
      </c>
      <c r="AH51" s="16">
        <f t="shared" si="8"/>
        <v>4907</v>
      </c>
      <c r="AI51" s="16">
        <f t="shared" si="8"/>
        <v>4977</v>
      </c>
      <c r="AJ51" s="16">
        <f t="shared" si="8"/>
        <v>4994</v>
      </c>
      <c r="AK51" s="16">
        <f t="shared" si="8"/>
        <v>11533.2</v>
      </c>
      <c r="AL51" s="16">
        <f t="shared" si="8"/>
        <v>10719.9</v>
      </c>
      <c r="AM51" s="16">
        <f t="shared" si="8"/>
        <v>11219.5</v>
      </c>
      <c r="AN51" s="16">
        <f t="shared" si="8"/>
        <v>5005.1000000000004</v>
      </c>
      <c r="AO51" s="16">
        <f t="shared" si="8"/>
        <v>5075.1000000000004</v>
      </c>
      <c r="AP51" s="16">
        <f t="shared" si="8"/>
        <v>5092.1000000000004</v>
      </c>
      <c r="AQ51" s="16">
        <f t="shared" si="8"/>
        <v>10719.9</v>
      </c>
      <c r="AR51" s="16">
        <f t="shared" si="8"/>
        <v>11219.5</v>
      </c>
      <c r="AS51" s="16">
        <f t="shared" si="8"/>
        <v>5005.1000000000004</v>
      </c>
      <c r="AT51" s="16">
        <f t="shared" si="8"/>
        <v>10719.9</v>
      </c>
      <c r="AU51" s="16">
        <f t="shared" si="8"/>
        <v>11219.5</v>
      </c>
      <c r="AV51" s="16">
        <f t="shared" si="8"/>
        <v>5005.1000000000004</v>
      </c>
      <c r="AW51" s="16">
        <f t="shared" si="8"/>
        <v>0</v>
      </c>
      <c r="AX51" s="1"/>
    </row>
    <row r="52" spans="1:50" ht="48" customHeight="1">
      <c r="A52" s="13" t="s">
        <v>179</v>
      </c>
      <c r="B52" s="14" t="s">
        <v>180</v>
      </c>
      <c r="C52" s="15" t="s">
        <v>55</v>
      </c>
      <c r="D52" s="15" t="s">
        <v>55</v>
      </c>
      <c r="E52" s="15" t="s">
        <v>55</v>
      </c>
      <c r="F52" s="15" t="s">
        <v>55</v>
      </c>
      <c r="G52" s="15" t="s">
        <v>55</v>
      </c>
      <c r="H52" s="15" t="s">
        <v>55</v>
      </c>
      <c r="I52" s="15" t="s">
        <v>55</v>
      </c>
      <c r="J52" s="15" t="s">
        <v>55</v>
      </c>
      <c r="K52" s="15" t="s">
        <v>55</v>
      </c>
      <c r="L52" s="15" t="s">
        <v>55</v>
      </c>
      <c r="M52" s="15" t="s">
        <v>55</v>
      </c>
      <c r="N52" s="15" t="s">
        <v>55</v>
      </c>
      <c r="O52" s="15" t="s">
        <v>55</v>
      </c>
      <c r="P52" s="15" t="s">
        <v>55</v>
      </c>
      <c r="Q52" s="15" t="s">
        <v>55</v>
      </c>
      <c r="R52" s="15" t="s">
        <v>55</v>
      </c>
      <c r="S52" s="15" t="s">
        <v>55</v>
      </c>
      <c r="T52" s="15" t="s">
        <v>55</v>
      </c>
      <c r="U52" s="15" t="s">
        <v>55</v>
      </c>
      <c r="V52" s="15" t="s">
        <v>55</v>
      </c>
      <c r="W52" s="15" t="s">
        <v>55</v>
      </c>
      <c r="X52" s="15" t="s">
        <v>55</v>
      </c>
      <c r="Y52" s="15" t="s">
        <v>55</v>
      </c>
      <c r="Z52" s="15" t="s">
        <v>55</v>
      </c>
      <c r="AA52" s="15" t="s">
        <v>55</v>
      </c>
      <c r="AB52" s="15" t="s">
        <v>55</v>
      </c>
      <c r="AC52" s="15" t="s">
        <v>55</v>
      </c>
      <c r="AD52" s="15" t="s">
        <v>55</v>
      </c>
      <c r="AE52" s="16">
        <f>AE53</f>
        <v>201.5</v>
      </c>
      <c r="AF52" s="16">
        <f t="shared" ref="AF52:AJ52" si="9">AF53</f>
        <v>201.5</v>
      </c>
      <c r="AG52" s="16">
        <f t="shared" si="9"/>
        <v>115</v>
      </c>
      <c r="AH52" s="16">
        <f t="shared" si="9"/>
        <v>285</v>
      </c>
      <c r="AI52" s="16">
        <f t="shared" si="9"/>
        <v>355</v>
      </c>
      <c r="AJ52" s="16">
        <f t="shared" si="9"/>
        <v>372</v>
      </c>
      <c r="AK52" s="16">
        <v>201.5</v>
      </c>
      <c r="AL52" s="16">
        <v>201.5</v>
      </c>
      <c r="AM52" s="16">
        <v>115</v>
      </c>
      <c r="AN52" s="16">
        <v>285</v>
      </c>
      <c r="AO52" s="16">
        <v>355</v>
      </c>
      <c r="AP52" s="16">
        <v>372</v>
      </c>
      <c r="AQ52" s="16">
        <v>201.5</v>
      </c>
      <c r="AR52" s="16">
        <v>115</v>
      </c>
      <c r="AS52" s="16">
        <v>285</v>
      </c>
      <c r="AT52" s="16">
        <v>201.5</v>
      </c>
      <c r="AU52" s="16">
        <v>115</v>
      </c>
      <c r="AV52" s="16">
        <v>285</v>
      </c>
      <c r="AW52" s="17"/>
      <c r="AX52" s="1"/>
    </row>
    <row r="53" spans="1:50" ht="80.25" customHeight="1">
      <c r="A53" s="18" t="s">
        <v>181</v>
      </c>
      <c r="B53" s="19" t="s">
        <v>182</v>
      </c>
      <c r="C53" s="20" t="s">
        <v>62</v>
      </c>
      <c r="D53" s="21" t="s">
        <v>183</v>
      </c>
      <c r="E53" s="21" t="s">
        <v>64</v>
      </c>
      <c r="F53" s="21"/>
      <c r="G53" s="21"/>
      <c r="H53" s="21"/>
      <c r="I53" s="21"/>
      <c r="J53" s="21"/>
      <c r="K53" s="21"/>
      <c r="L53" s="21"/>
      <c r="M53" s="21"/>
      <c r="N53" s="21"/>
      <c r="O53" s="21"/>
      <c r="P53" s="21"/>
      <c r="Q53" s="21"/>
      <c r="R53" s="21"/>
      <c r="S53" s="21"/>
      <c r="T53" s="21"/>
      <c r="U53" s="21"/>
      <c r="V53" s="21"/>
      <c r="W53" s="21"/>
      <c r="X53" s="21"/>
      <c r="Y53" s="21"/>
      <c r="Z53" s="21"/>
      <c r="AA53" s="21"/>
      <c r="AB53" s="21"/>
      <c r="AC53" s="21" t="s">
        <v>184</v>
      </c>
      <c r="AD53" s="22" t="s">
        <v>107</v>
      </c>
      <c r="AE53" s="23">
        <v>201.5</v>
      </c>
      <c r="AF53" s="23">
        <v>201.5</v>
      </c>
      <c r="AG53" s="67">
        <v>115</v>
      </c>
      <c r="AH53" s="23">
        <v>285</v>
      </c>
      <c r="AI53" s="23">
        <v>355</v>
      </c>
      <c r="AJ53" s="23">
        <v>372</v>
      </c>
      <c r="AK53" s="23">
        <v>201.5</v>
      </c>
      <c r="AL53" s="23">
        <v>201.5</v>
      </c>
      <c r="AM53" s="23">
        <v>115</v>
      </c>
      <c r="AN53" s="23">
        <v>285</v>
      </c>
      <c r="AO53" s="23">
        <v>355</v>
      </c>
      <c r="AP53" s="23">
        <v>372</v>
      </c>
      <c r="AQ53" s="23">
        <v>201.5</v>
      </c>
      <c r="AR53" s="23">
        <v>115</v>
      </c>
      <c r="AS53" s="23">
        <v>285</v>
      </c>
      <c r="AT53" s="23">
        <v>201.5</v>
      </c>
      <c r="AU53" s="23">
        <v>115</v>
      </c>
      <c r="AV53" s="23">
        <v>285</v>
      </c>
      <c r="AW53" s="24"/>
      <c r="AX53" s="1"/>
    </row>
    <row r="54" spans="1:50" ht="72" customHeight="1">
      <c r="A54" s="13" t="s">
        <v>185</v>
      </c>
      <c r="B54" s="14" t="s">
        <v>186</v>
      </c>
      <c r="C54" s="15" t="s">
        <v>55</v>
      </c>
      <c r="D54" s="15" t="s">
        <v>55</v>
      </c>
      <c r="E54" s="15" t="s">
        <v>55</v>
      </c>
      <c r="F54" s="15" t="s">
        <v>55</v>
      </c>
      <c r="G54" s="15" t="s">
        <v>55</v>
      </c>
      <c r="H54" s="15" t="s">
        <v>55</v>
      </c>
      <c r="I54" s="15" t="s">
        <v>55</v>
      </c>
      <c r="J54" s="15" t="s">
        <v>55</v>
      </c>
      <c r="K54" s="15" t="s">
        <v>55</v>
      </c>
      <c r="L54" s="15" t="s">
        <v>55</v>
      </c>
      <c r="M54" s="15" t="s">
        <v>55</v>
      </c>
      <c r="N54" s="15" t="s">
        <v>55</v>
      </c>
      <c r="O54" s="15" t="s">
        <v>55</v>
      </c>
      <c r="P54" s="15" t="s">
        <v>55</v>
      </c>
      <c r="Q54" s="15" t="s">
        <v>55</v>
      </c>
      <c r="R54" s="15" t="s">
        <v>55</v>
      </c>
      <c r="S54" s="15" t="s">
        <v>55</v>
      </c>
      <c r="T54" s="15" t="s">
        <v>55</v>
      </c>
      <c r="U54" s="15" t="s">
        <v>55</v>
      </c>
      <c r="V54" s="15" t="s">
        <v>55</v>
      </c>
      <c r="W54" s="15" t="s">
        <v>55</v>
      </c>
      <c r="X54" s="15" t="s">
        <v>55</v>
      </c>
      <c r="Y54" s="15" t="s">
        <v>55</v>
      </c>
      <c r="Z54" s="15" t="s">
        <v>55</v>
      </c>
      <c r="AA54" s="15" t="s">
        <v>55</v>
      </c>
      <c r="AB54" s="15" t="s">
        <v>55</v>
      </c>
      <c r="AC54" s="15" t="s">
        <v>55</v>
      </c>
      <c r="AD54" s="15" t="s">
        <v>55</v>
      </c>
      <c r="AE54" s="16">
        <f>AE55</f>
        <v>11331.7</v>
      </c>
      <c r="AF54" s="16">
        <f t="shared" ref="AF54:AJ54" si="10">AF55</f>
        <v>10518.4</v>
      </c>
      <c r="AG54" s="16">
        <f t="shared" si="10"/>
        <v>4622</v>
      </c>
      <c r="AH54" s="16">
        <f t="shared" si="10"/>
        <v>4622</v>
      </c>
      <c r="AI54" s="16">
        <f t="shared" si="10"/>
        <v>4622</v>
      </c>
      <c r="AJ54" s="16">
        <f t="shared" si="10"/>
        <v>4622</v>
      </c>
      <c r="AK54" s="16">
        <v>11331.7</v>
      </c>
      <c r="AL54" s="16">
        <v>10518.4</v>
      </c>
      <c r="AM54" s="16">
        <v>11104.5</v>
      </c>
      <c r="AN54" s="16">
        <v>4720.1000000000004</v>
      </c>
      <c r="AO54" s="16">
        <v>4720.1000000000004</v>
      </c>
      <c r="AP54" s="16">
        <v>4720.1000000000004</v>
      </c>
      <c r="AQ54" s="16">
        <v>10518.4</v>
      </c>
      <c r="AR54" s="16">
        <v>11104.5</v>
      </c>
      <c r="AS54" s="16">
        <v>4720.1000000000004</v>
      </c>
      <c r="AT54" s="16">
        <v>10518.4</v>
      </c>
      <c r="AU54" s="16">
        <v>11104.5</v>
      </c>
      <c r="AV54" s="16">
        <v>4720.1000000000004</v>
      </c>
      <c r="AW54" s="17"/>
      <c r="AX54" s="1"/>
    </row>
    <row r="55" spans="1:50" ht="153" customHeight="1">
      <c r="A55" s="18" t="s">
        <v>187</v>
      </c>
      <c r="B55" s="19" t="s">
        <v>188</v>
      </c>
      <c r="C55" s="20" t="s">
        <v>62</v>
      </c>
      <c r="D55" s="21" t="s">
        <v>189</v>
      </c>
      <c r="E55" s="21" t="s">
        <v>64</v>
      </c>
      <c r="F55" s="21"/>
      <c r="G55" s="21"/>
      <c r="H55" s="21"/>
      <c r="I55" s="21"/>
      <c r="J55" s="21"/>
      <c r="K55" s="21"/>
      <c r="L55" s="21"/>
      <c r="M55" s="21"/>
      <c r="N55" s="21"/>
      <c r="O55" s="21"/>
      <c r="P55" s="21"/>
      <c r="Q55" s="21"/>
      <c r="R55" s="21"/>
      <c r="S55" s="21"/>
      <c r="T55" s="21"/>
      <c r="U55" s="21"/>
      <c r="V55" s="21"/>
      <c r="W55" s="21"/>
      <c r="X55" s="21"/>
      <c r="Y55" s="21"/>
      <c r="Z55" s="21"/>
      <c r="AA55" s="21"/>
      <c r="AB55" s="21"/>
      <c r="AC55" s="21" t="s">
        <v>184</v>
      </c>
      <c r="AD55" s="22" t="s">
        <v>190</v>
      </c>
      <c r="AE55" s="23">
        <v>11331.7</v>
      </c>
      <c r="AF55" s="23">
        <v>10518.4</v>
      </c>
      <c r="AG55" s="23">
        <f>3465+1165.2-8.2</f>
        <v>4622</v>
      </c>
      <c r="AH55" s="23">
        <f>3465+1157</f>
        <v>4622</v>
      </c>
      <c r="AI55" s="23">
        <f>3465+1157</f>
        <v>4622</v>
      </c>
      <c r="AJ55" s="23">
        <f>3465+1157</f>
        <v>4622</v>
      </c>
      <c r="AK55" s="23">
        <v>11331.7</v>
      </c>
      <c r="AL55" s="23">
        <v>10518.4</v>
      </c>
      <c r="AM55" s="23">
        <v>11104.5</v>
      </c>
      <c r="AN55" s="23">
        <v>4720.1000000000004</v>
      </c>
      <c r="AO55" s="23">
        <v>4720.1000000000004</v>
      </c>
      <c r="AP55" s="23">
        <v>4720.1000000000004</v>
      </c>
      <c r="AQ55" s="23">
        <v>10518.4</v>
      </c>
      <c r="AR55" s="23">
        <v>11104.5</v>
      </c>
      <c r="AS55" s="23">
        <v>4720.1000000000004</v>
      </c>
      <c r="AT55" s="23">
        <v>10518.4</v>
      </c>
      <c r="AU55" s="23">
        <v>11104.5</v>
      </c>
      <c r="AV55" s="23">
        <v>4720.1000000000004</v>
      </c>
      <c r="AW55" s="24"/>
      <c r="AX55" s="1"/>
    </row>
    <row r="56" spans="1:50" ht="108" customHeight="1">
      <c r="A56" s="13" t="s">
        <v>191</v>
      </c>
      <c r="B56" s="14" t="s">
        <v>192</v>
      </c>
      <c r="C56" s="15" t="s">
        <v>55</v>
      </c>
      <c r="D56" s="15" t="s">
        <v>55</v>
      </c>
      <c r="E56" s="15" t="s">
        <v>55</v>
      </c>
      <c r="F56" s="15" t="s">
        <v>55</v>
      </c>
      <c r="G56" s="15" t="s">
        <v>55</v>
      </c>
      <c r="H56" s="15" t="s">
        <v>55</v>
      </c>
      <c r="I56" s="15" t="s">
        <v>55</v>
      </c>
      <c r="J56" s="15" t="s">
        <v>55</v>
      </c>
      <c r="K56" s="15" t="s">
        <v>55</v>
      </c>
      <c r="L56" s="15" t="s">
        <v>55</v>
      </c>
      <c r="M56" s="15" t="s">
        <v>55</v>
      </c>
      <c r="N56" s="15" t="s">
        <v>55</v>
      </c>
      <c r="O56" s="15" t="s">
        <v>55</v>
      </c>
      <c r="P56" s="15" t="s">
        <v>55</v>
      </c>
      <c r="Q56" s="15" t="s">
        <v>55</v>
      </c>
      <c r="R56" s="15" t="s">
        <v>55</v>
      </c>
      <c r="S56" s="15" t="s">
        <v>55</v>
      </c>
      <c r="T56" s="15" t="s">
        <v>55</v>
      </c>
      <c r="U56" s="15" t="s">
        <v>55</v>
      </c>
      <c r="V56" s="15" t="s">
        <v>55</v>
      </c>
      <c r="W56" s="15" t="s">
        <v>55</v>
      </c>
      <c r="X56" s="15" t="s">
        <v>55</v>
      </c>
      <c r="Y56" s="15" t="s">
        <v>55</v>
      </c>
      <c r="Z56" s="15" t="s">
        <v>55</v>
      </c>
      <c r="AA56" s="15" t="s">
        <v>55</v>
      </c>
      <c r="AB56" s="15" t="s">
        <v>55</v>
      </c>
      <c r="AC56" s="15" t="s">
        <v>55</v>
      </c>
      <c r="AD56" s="15" t="s">
        <v>55</v>
      </c>
      <c r="AE56" s="16">
        <f>AE57</f>
        <v>488189.00000000006</v>
      </c>
      <c r="AF56" s="16">
        <f t="shared" ref="AF56:AJ56" si="11">AF57</f>
        <v>487995.80000000005</v>
      </c>
      <c r="AG56" s="16">
        <f t="shared" si="11"/>
        <v>469693.89999999997</v>
      </c>
      <c r="AH56" s="16">
        <f t="shared" si="11"/>
        <v>476337</v>
      </c>
      <c r="AI56" s="16">
        <f t="shared" si="11"/>
        <v>472616.89999999997</v>
      </c>
      <c r="AJ56" s="16">
        <f t="shared" si="11"/>
        <v>496734.6</v>
      </c>
      <c r="AK56" s="16">
        <v>460226.7</v>
      </c>
      <c r="AL56" s="16">
        <v>460213.9</v>
      </c>
      <c r="AM56" s="16">
        <v>449453.7</v>
      </c>
      <c r="AN56" s="16">
        <v>456577.4</v>
      </c>
      <c r="AO56" s="16">
        <v>452584.3</v>
      </c>
      <c r="AP56" s="16">
        <v>474249.6</v>
      </c>
      <c r="AQ56" s="16">
        <v>487995.8</v>
      </c>
      <c r="AR56" s="16">
        <v>471093.5</v>
      </c>
      <c r="AS56" s="16">
        <v>477789.5</v>
      </c>
      <c r="AT56" s="16">
        <v>460213.9</v>
      </c>
      <c r="AU56" s="16">
        <v>449453.7</v>
      </c>
      <c r="AV56" s="16">
        <v>456577.4</v>
      </c>
      <c r="AW56" s="17"/>
      <c r="AX56" s="1"/>
    </row>
    <row r="57" spans="1:50" ht="36" customHeight="1">
      <c r="A57" s="13" t="s">
        <v>193</v>
      </c>
      <c r="B57" s="14" t="s">
        <v>194</v>
      </c>
      <c r="C57" s="15" t="s">
        <v>55</v>
      </c>
      <c r="D57" s="15" t="s">
        <v>55</v>
      </c>
      <c r="E57" s="15" t="s">
        <v>55</v>
      </c>
      <c r="F57" s="15" t="s">
        <v>55</v>
      </c>
      <c r="G57" s="15" t="s">
        <v>55</v>
      </c>
      <c r="H57" s="15" t="s">
        <v>55</v>
      </c>
      <c r="I57" s="15" t="s">
        <v>55</v>
      </c>
      <c r="J57" s="15" t="s">
        <v>55</v>
      </c>
      <c r="K57" s="15" t="s">
        <v>55</v>
      </c>
      <c r="L57" s="15" t="s">
        <v>55</v>
      </c>
      <c r="M57" s="15" t="s">
        <v>55</v>
      </c>
      <c r="N57" s="15" t="s">
        <v>55</v>
      </c>
      <c r="O57" s="15" t="s">
        <v>55</v>
      </c>
      <c r="P57" s="15" t="s">
        <v>55</v>
      </c>
      <c r="Q57" s="15" t="s">
        <v>55</v>
      </c>
      <c r="R57" s="15" t="s">
        <v>55</v>
      </c>
      <c r="S57" s="15" t="s">
        <v>55</v>
      </c>
      <c r="T57" s="15" t="s">
        <v>55</v>
      </c>
      <c r="U57" s="15" t="s">
        <v>55</v>
      </c>
      <c r="V57" s="15" t="s">
        <v>55</v>
      </c>
      <c r="W57" s="15" t="s">
        <v>55</v>
      </c>
      <c r="X57" s="15" t="s">
        <v>55</v>
      </c>
      <c r="Y57" s="15" t="s">
        <v>55</v>
      </c>
      <c r="Z57" s="15" t="s">
        <v>55</v>
      </c>
      <c r="AA57" s="15" t="s">
        <v>55</v>
      </c>
      <c r="AB57" s="15" t="s">
        <v>55</v>
      </c>
      <c r="AC57" s="15" t="s">
        <v>55</v>
      </c>
      <c r="AD57" s="15" t="s">
        <v>55</v>
      </c>
      <c r="AE57" s="16">
        <f t="shared" ref="AE57:AW57" si="12">AE58+AE59+AE60+AE62+AE63+AE64+AE65+AE66+AE67</f>
        <v>488189.00000000006</v>
      </c>
      <c r="AF57" s="16">
        <f t="shared" si="12"/>
        <v>487995.80000000005</v>
      </c>
      <c r="AG57" s="16">
        <f>AG58+AG59+AG60+AG62+AG63+AG64+AG65+AG66+AG67</f>
        <v>469693.89999999997</v>
      </c>
      <c r="AH57" s="16">
        <f t="shared" si="12"/>
        <v>476337</v>
      </c>
      <c r="AI57" s="16">
        <f t="shared" si="12"/>
        <v>472616.89999999997</v>
      </c>
      <c r="AJ57" s="16">
        <f t="shared" si="12"/>
        <v>496734.6</v>
      </c>
      <c r="AK57" s="16">
        <f t="shared" si="12"/>
        <v>460226.7</v>
      </c>
      <c r="AL57" s="16">
        <f t="shared" si="12"/>
        <v>460213.9</v>
      </c>
      <c r="AM57" s="16">
        <f t="shared" si="12"/>
        <v>449453.7</v>
      </c>
      <c r="AN57" s="16">
        <f t="shared" si="12"/>
        <v>456577.39999999997</v>
      </c>
      <c r="AO57" s="16">
        <f t="shared" si="12"/>
        <v>452584.3</v>
      </c>
      <c r="AP57" s="16">
        <f t="shared" si="12"/>
        <v>474249.60000000003</v>
      </c>
      <c r="AQ57" s="16">
        <f t="shared" si="12"/>
        <v>487995.80000000005</v>
      </c>
      <c r="AR57" s="16">
        <f t="shared" si="12"/>
        <v>471093.5</v>
      </c>
      <c r="AS57" s="16">
        <f t="shared" si="12"/>
        <v>477789.5</v>
      </c>
      <c r="AT57" s="16">
        <f t="shared" si="12"/>
        <v>460213.9</v>
      </c>
      <c r="AU57" s="16">
        <f t="shared" si="12"/>
        <v>449453.7</v>
      </c>
      <c r="AV57" s="16">
        <f t="shared" si="12"/>
        <v>456577.39999999997</v>
      </c>
      <c r="AW57" s="16">
        <f t="shared" si="12"/>
        <v>0</v>
      </c>
      <c r="AX57" s="1"/>
    </row>
    <row r="58" spans="1:50" ht="80.25" customHeight="1">
      <c r="A58" s="18" t="s">
        <v>195</v>
      </c>
      <c r="B58" s="19" t="s">
        <v>196</v>
      </c>
      <c r="C58" s="20" t="s">
        <v>62</v>
      </c>
      <c r="D58" s="21" t="s">
        <v>197</v>
      </c>
      <c r="E58" s="21" t="s">
        <v>64</v>
      </c>
      <c r="F58" s="21"/>
      <c r="G58" s="21"/>
      <c r="H58" s="21"/>
      <c r="I58" s="21"/>
      <c r="J58" s="21"/>
      <c r="K58" s="21"/>
      <c r="L58" s="21"/>
      <c r="M58" s="21"/>
      <c r="N58" s="21"/>
      <c r="O58" s="21"/>
      <c r="P58" s="21"/>
      <c r="Q58" s="21"/>
      <c r="R58" s="21"/>
      <c r="S58" s="21"/>
      <c r="T58" s="21"/>
      <c r="U58" s="21"/>
      <c r="V58" s="21"/>
      <c r="W58" s="21"/>
      <c r="X58" s="21"/>
      <c r="Y58" s="21"/>
      <c r="Z58" s="21"/>
      <c r="AA58" s="21"/>
      <c r="AB58" s="21"/>
      <c r="AC58" s="21" t="s">
        <v>198</v>
      </c>
      <c r="AD58" s="22" t="s">
        <v>199</v>
      </c>
      <c r="AE58" s="23">
        <v>19.600000000000001</v>
      </c>
      <c r="AF58" s="23">
        <v>6.8</v>
      </c>
      <c r="AG58" s="23">
        <v>0</v>
      </c>
      <c r="AH58" s="23">
        <v>0</v>
      </c>
      <c r="AI58" s="23">
        <v>0</v>
      </c>
      <c r="AJ58" s="23">
        <v>0</v>
      </c>
      <c r="AK58" s="23">
        <v>19.600000000000001</v>
      </c>
      <c r="AL58" s="23">
        <v>6.8</v>
      </c>
      <c r="AM58" s="23">
        <v>0</v>
      </c>
      <c r="AN58" s="23">
        <v>0</v>
      </c>
      <c r="AO58" s="23">
        <v>0</v>
      </c>
      <c r="AP58" s="23">
        <v>0</v>
      </c>
      <c r="AQ58" s="23">
        <v>6.8</v>
      </c>
      <c r="AR58" s="23">
        <v>0</v>
      </c>
      <c r="AS58" s="23">
        <v>0</v>
      </c>
      <c r="AT58" s="23">
        <v>6.8</v>
      </c>
      <c r="AU58" s="23">
        <v>0</v>
      </c>
      <c r="AV58" s="23">
        <v>0</v>
      </c>
      <c r="AW58" s="24"/>
      <c r="AX58" s="1"/>
    </row>
    <row r="59" spans="1:50" ht="192" customHeight="1">
      <c r="A59" s="18" t="s">
        <v>200</v>
      </c>
      <c r="B59" s="19" t="s">
        <v>201</v>
      </c>
      <c r="C59" s="20" t="s">
        <v>62</v>
      </c>
      <c r="D59" s="21" t="s">
        <v>197</v>
      </c>
      <c r="E59" s="21" t="s">
        <v>64</v>
      </c>
      <c r="F59" s="21"/>
      <c r="G59" s="21"/>
      <c r="H59" s="21"/>
      <c r="I59" s="21"/>
      <c r="J59" s="21"/>
      <c r="K59" s="21"/>
      <c r="L59" s="21"/>
      <c r="M59" s="21"/>
      <c r="N59" s="21"/>
      <c r="O59" s="21"/>
      <c r="P59" s="21"/>
      <c r="Q59" s="21"/>
      <c r="R59" s="21"/>
      <c r="S59" s="21"/>
      <c r="T59" s="21"/>
      <c r="U59" s="21"/>
      <c r="V59" s="21"/>
      <c r="W59" s="21" t="s">
        <v>202</v>
      </c>
      <c r="X59" s="21" t="s">
        <v>203</v>
      </c>
      <c r="Y59" s="21" t="s">
        <v>204</v>
      </c>
      <c r="Z59" s="21"/>
      <c r="AA59" s="21"/>
      <c r="AB59" s="21"/>
      <c r="AC59" s="21" t="s">
        <v>98</v>
      </c>
      <c r="AD59" s="22" t="s">
        <v>205</v>
      </c>
      <c r="AE59" s="23">
        <v>471054.9</v>
      </c>
      <c r="AF59" s="23">
        <v>471054.9</v>
      </c>
      <c r="AG59" s="23">
        <v>458313.3</v>
      </c>
      <c r="AH59" s="23">
        <v>465059.7</v>
      </c>
      <c r="AI59" s="23">
        <v>461066.6</v>
      </c>
      <c r="AJ59" s="23">
        <v>483197.8</v>
      </c>
      <c r="AK59" s="23">
        <v>447534.3</v>
      </c>
      <c r="AL59" s="23">
        <v>447534.3</v>
      </c>
      <c r="AM59" s="23">
        <v>439595.9</v>
      </c>
      <c r="AN59" s="23">
        <v>446342.3</v>
      </c>
      <c r="AO59" s="23">
        <v>442349.2</v>
      </c>
      <c r="AP59" s="23">
        <v>463581.9</v>
      </c>
      <c r="AQ59" s="23">
        <v>471054.9</v>
      </c>
      <c r="AR59" s="23">
        <v>458313.3</v>
      </c>
      <c r="AS59" s="23">
        <v>465059.7</v>
      </c>
      <c r="AT59" s="23">
        <v>447534.3</v>
      </c>
      <c r="AU59" s="23">
        <v>439595.9</v>
      </c>
      <c r="AV59" s="23">
        <v>446342.3</v>
      </c>
      <c r="AW59" s="24"/>
      <c r="AX59" s="1"/>
    </row>
    <row r="60" spans="1:50" ht="86.25" customHeight="1">
      <c r="A60" s="18" t="s">
        <v>206</v>
      </c>
      <c r="B60" s="19" t="s">
        <v>207</v>
      </c>
      <c r="C60" s="20" t="s">
        <v>62</v>
      </c>
      <c r="D60" s="21" t="s">
        <v>197</v>
      </c>
      <c r="E60" s="21" t="s">
        <v>64</v>
      </c>
      <c r="F60" s="21"/>
      <c r="G60" s="21"/>
      <c r="H60" s="21"/>
      <c r="I60" s="21"/>
      <c r="J60" s="21"/>
      <c r="K60" s="21"/>
      <c r="L60" s="21"/>
      <c r="M60" s="21"/>
      <c r="N60" s="21"/>
      <c r="O60" s="21"/>
      <c r="P60" s="21"/>
      <c r="Q60" s="21"/>
      <c r="R60" s="21"/>
      <c r="S60" s="21"/>
      <c r="T60" s="21"/>
      <c r="U60" s="21"/>
      <c r="V60" s="21"/>
      <c r="W60" s="21" t="s">
        <v>202</v>
      </c>
      <c r="X60" s="21" t="s">
        <v>208</v>
      </c>
      <c r="Y60" s="21" t="s">
        <v>204</v>
      </c>
      <c r="Z60" s="21"/>
      <c r="AA60" s="21"/>
      <c r="AB60" s="21"/>
      <c r="AC60" s="21" t="s">
        <v>209</v>
      </c>
      <c r="AD60" s="22" t="s">
        <v>210</v>
      </c>
      <c r="AE60" s="23">
        <v>4280.3999999999996</v>
      </c>
      <c r="AF60" s="23">
        <v>4100</v>
      </c>
      <c r="AG60" s="23">
        <v>1522.8</v>
      </c>
      <c r="AH60" s="23">
        <v>1042.2</v>
      </c>
      <c r="AI60" s="23">
        <v>1315.2</v>
      </c>
      <c r="AJ60" s="23">
        <v>2869.1</v>
      </c>
      <c r="AK60" s="23">
        <v>0</v>
      </c>
      <c r="AL60" s="23">
        <v>0</v>
      </c>
      <c r="AM60" s="23">
        <v>0</v>
      </c>
      <c r="AN60" s="23">
        <v>0</v>
      </c>
      <c r="AO60" s="23">
        <v>0</v>
      </c>
      <c r="AP60" s="23">
        <v>0</v>
      </c>
      <c r="AQ60" s="23">
        <v>4100</v>
      </c>
      <c r="AR60" s="23">
        <v>2922.4</v>
      </c>
      <c r="AS60" s="23">
        <v>2494.6999999999998</v>
      </c>
      <c r="AT60" s="23">
        <v>0</v>
      </c>
      <c r="AU60" s="23">
        <v>0</v>
      </c>
      <c r="AV60" s="23">
        <v>0</v>
      </c>
      <c r="AW60" s="24"/>
      <c r="AX60" s="1"/>
    </row>
    <row r="61" spans="1:50" ht="191.25" hidden="1" customHeight="1">
      <c r="A61" s="25"/>
      <c r="B61" s="26"/>
      <c r="C61" s="27"/>
      <c r="D61" s="28"/>
      <c r="E61" s="28"/>
      <c r="F61" s="28"/>
      <c r="G61" s="28"/>
      <c r="H61" s="28"/>
      <c r="I61" s="28"/>
      <c r="J61" s="28"/>
      <c r="K61" s="28"/>
      <c r="L61" s="28"/>
      <c r="M61" s="28" t="s">
        <v>211</v>
      </c>
      <c r="N61" s="28" t="s">
        <v>71</v>
      </c>
      <c r="O61" s="28" t="s">
        <v>72</v>
      </c>
      <c r="P61" s="28" t="s">
        <v>212</v>
      </c>
      <c r="Q61" s="28"/>
      <c r="R61" s="28"/>
      <c r="S61" s="28"/>
      <c r="T61" s="28"/>
      <c r="U61" s="28"/>
      <c r="V61" s="28"/>
      <c r="W61" s="28"/>
      <c r="X61" s="28"/>
      <c r="Y61" s="28"/>
      <c r="Z61" s="28"/>
      <c r="AA61" s="28"/>
      <c r="AB61" s="28"/>
      <c r="AC61" s="29"/>
      <c r="AD61" s="28" t="s">
        <v>210</v>
      </c>
      <c r="AE61" s="30">
        <v>4280.3999999999996</v>
      </c>
      <c r="AF61" s="30">
        <v>4100</v>
      </c>
      <c r="AG61" s="30">
        <v>2922.4</v>
      </c>
      <c r="AH61" s="30">
        <v>0</v>
      </c>
      <c r="AI61" s="30">
        <v>2737.7</v>
      </c>
      <c r="AJ61" s="30">
        <v>2869.1</v>
      </c>
      <c r="AK61" s="30">
        <v>0</v>
      </c>
      <c r="AL61" s="30">
        <v>0</v>
      </c>
      <c r="AM61" s="30">
        <v>0</v>
      </c>
      <c r="AN61" s="30">
        <v>0</v>
      </c>
      <c r="AO61" s="30">
        <v>0</v>
      </c>
      <c r="AP61" s="30">
        <v>0</v>
      </c>
      <c r="AQ61" s="30">
        <v>4100</v>
      </c>
      <c r="AR61" s="30">
        <v>2922.4</v>
      </c>
      <c r="AS61" s="30">
        <v>2494.6999999999998</v>
      </c>
      <c r="AT61" s="30">
        <v>0</v>
      </c>
      <c r="AU61" s="30">
        <v>0</v>
      </c>
      <c r="AV61" s="30">
        <v>0</v>
      </c>
      <c r="AW61" s="30"/>
      <c r="AX61" s="1"/>
    </row>
    <row r="62" spans="1:50" ht="252" customHeight="1">
      <c r="A62" s="18" t="s">
        <v>213</v>
      </c>
      <c r="B62" s="19" t="s">
        <v>214</v>
      </c>
      <c r="C62" s="20" t="s">
        <v>62</v>
      </c>
      <c r="D62" s="21" t="s">
        <v>197</v>
      </c>
      <c r="E62" s="21" t="s">
        <v>64</v>
      </c>
      <c r="F62" s="21"/>
      <c r="G62" s="21"/>
      <c r="H62" s="21"/>
      <c r="I62" s="21"/>
      <c r="J62" s="21"/>
      <c r="K62" s="21"/>
      <c r="L62" s="21"/>
      <c r="M62" s="21"/>
      <c r="N62" s="21"/>
      <c r="O62" s="21"/>
      <c r="P62" s="21"/>
      <c r="Q62" s="21"/>
      <c r="R62" s="21"/>
      <c r="S62" s="21"/>
      <c r="T62" s="21"/>
      <c r="U62" s="21"/>
      <c r="V62" s="21"/>
      <c r="W62" s="21" t="s">
        <v>202</v>
      </c>
      <c r="X62" s="21" t="s">
        <v>215</v>
      </c>
      <c r="Y62" s="21" t="s">
        <v>204</v>
      </c>
      <c r="Z62" s="21"/>
      <c r="AA62" s="21"/>
      <c r="AB62" s="21"/>
      <c r="AC62" s="21" t="s">
        <v>216</v>
      </c>
      <c r="AD62" s="22" t="s">
        <v>217</v>
      </c>
      <c r="AE62" s="23">
        <v>6906.2</v>
      </c>
      <c r="AF62" s="23">
        <v>6906.2</v>
      </c>
      <c r="AG62" s="23">
        <v>5262.8</v>
      </c>
      <c r="AH62" s="23">
        <v>5640.1</v>
      </c>
      <c r="AI62" s="23">
        <v>5640.1</v>
      </c>
      <c r="AJ62" s="23">
        <v>5910.9</v>
      </c>
      <c r="AK62" s="23">
        <v>6906.2</v>
      </c>
      <c r="AL62" s="23">
        <v>6906.2</v>
      </c>
      <c r="AM62" s="23">
        <v>5262.8</v>
      </c>
      <c r="AN62" s="23">
        <v>5640.1</v>
      </c>
      <c r="AO62" s="23">
        <v>5640.1</v>
      </c>
      <c r="AP62" s="23">
        <v>5910.9</v>
      </c>
      <c r="AQ62" s="23">
        <v>6906.2</v>
      </c>
      <c r="AR62" s="23">
        <v>5262.8</v>
      </c>
      <c r="AS62" s="23">
        <v>5640.1</v>
      </c>
      <c r="AT62" s="23">
        <v>6906.2</v>
      </c>
      <c r="AU62" s="23">
        <v>5262.8</v>
      </c>
      <c r="AV62" s="23">
        <v>5640.1</v>
      </c>
      <c r="AW62" s="24"/>
      <c r="AX62" s="1"/>
    </row>
    <row r="63" spans="1:50" ht="114.75" customHeight="1">
      <c r="A63" s="18" t="s">
        <v>218</v>
      </c>
      <c r="B63" s="19" t="s">
        <v>219</v>
      </c>
      <c r="C63" s="20" t="s">
        <v>62</v>
      </c>
      <c r="D63" s="21" t="s">
        <v>197</v>
      </c>
      <c r="E63" s="21" t="s">
        <v>64</v>
      </c>
      <c r="F63" s="21"/>
      <c r="G63" s="21"/>
      <c r="H63" s="21"/>
      <c r="I63" s="21"/>
      <c r="J63" s="21"/>
      <c r="K63" s="21"/>
      <c r="L63" s="21"/>
      <c r="M63" s="21"/>
      <c r="N63" s="21"/>
      <c r="O63" s="21"/>
      <c r="P63" s="21"/>
      <c r="Q63" s="21"/>
      <c r="R63" s="21"/>
      <c r="S63" s="21"/>
      <c r="T63" s="21"/>
      <c r="U63" s="21"/>
      <c r="V63" s="21"/>
      <c r="W63" s="21" t="s">
        <v>202</v>
      </c>
      <c r="X63" s="21" t="s">
        <v>220</v>
      </c>
      <c r="Y63" s="21" t="s">
        <v>204</v>
      </c>
      <c r="Z63" s="21"/>
      <c r="AA63" s="21"/>
      <c r="AB63" s="21"/>
      <c r="AC63" s="21" t="s">
        <v>209</v>
      </c>
      <c r="AD63" s="22" t="s">
        <v>221</v>
      </c>
      <c r="AE63" s="23">
        <v>1218.7</v>
      </c>
      <c r="AF63" s="23">
        <v>1218.7</v>
      </c>
      <c r="AG63" s="23">
        <v>1218.7</v>
      </c>
      <c r="AH63" s="23">
        <v>1218.7</v>
      </c>
      <c r="AI63" s="23">
        <v>1218.7</v>
      </c>
      <c r="AJ63" s="23">
        <v>1218.7</v>
      </c>
      <c r="AK63" s="23">
        <v>1218.7</v>
      </c>
      <c r="AL63" s="23">
        <v>1218.7</v>
      </c>
      <c r="AM63" s="23">
        <v>1218.7</v>
      </c>
      <c r="AN63" s="23">
        <v>1218.7</v>
      </c>
      <c r="AO63" s="23">
        <v>1218.7</v>
      </c>
      <c r="AP63" s="23">
        <v>1218.7</v>
      </c>
      <c r="AQ63" s="23">
        <v>1218.7</v>
      </c>
      <c r="AR63" s="23">
        <v>1218.7</v>
      </c>
      <c r="AS63" s="23">
        <v>1218.7</v>
      </c>
      <c r="AT63" s="23">
        <v>1218.7</v>
      </c>
      <c r="AU63" s="23">
        <v>1218.7</v>
      </c>
      <c r="AV63" s="23">
        <v>1218.7</v>
      </c>
      <c r="AW63" s="24"/>
      <c r="AX63" s="1"/>
    </row>
    <row r="64" spans="1:50" ht="90.75" customHeight="1">
      <c r="A64" s="18" t="s">
        <v>222</v>
      </c>
      <c r="B64" s="19" t="s">
        <v>223</v>
      </c>
      <c r="C64" s="20" t="s">
        <v>62</v>
      </c>
      <c r="D64" s="21" t="s">
        <v>197</v>
      </c>
      <c r="E64" s="21" t="s">
        <v>64</v>
      </c>
      <c r="F64" s="21"/>
      <c r="G64" s="21"/>
      <c r="H64" s="21"/>
      <c r="I64" s="21"/>
      <c r="J64" s="21"/>
      <c r="K64" s="21"/>
      <c r="L64" s="21"/>
      <c r="M64" s="21"/>
      <c r="N64" s="21"/>
      <c r="O64" s="21"/>
      <c r="P64" s="21"/>
      <c r="Q64" s="21"/>
      <c r="R64" s="21"/>
      <c r="S64" s="21"/>
      <c r="T64" s="21"/>
      <c r="U64" s="21"/>
      <c r="V64" s="21"/>
      <c r="W64" s="21" t="s">
        <v>202</v>
      </c>
      <c r="X64" s="21" t="s">
        <v>224</v>
      </c>
      <c r="Y64" s="21" t="s">
        <v>204</v>
      </c>
      <c r="Z64" s="21"/>
      <c r="AA64" s="21"/>
      <c r="AB64" s="21"/>
      <c r="AC64" s="21" t="s">
        <v>209</v>
      </c>
      <c r="AD64" s="22" t="s">
        <v>210</v>
      </c>
      <c r="AE64" s="23">
        <v>3351.2</v>
      </c>
      <c r="AF64" s="23">
        <v>3351.2</v>
      </c>
      <c r="AG64" s="23">
        <v>3046.6</v>
      </c>
      <c r="AH64" s="23">
        <v>3046.6</v>
      </c>
      <c r="AI64" s="23">
        <v>3046.6</v>
      </c>
      <c r="AJ64" s="23">
        <v>3192.8</v>
      </c>
      <c r="AK64" s="23">
        <v>3211.2</v>
      </c>
      <c r="AL64" s="23">
        <v>3211.2</v>
      </c>
      <c r="AM64" s="23">
        <v>3046.6</v>
      </c>
      <c r="AN64" s="23">
        <v>3046.6</v>
      </c>
      <c r="AO64" s="23">
        <v>3046.6</v>
      </c>
      <c r="AP64" s="23">
        <v>3192.8</v>
      </c>
      <c r="AQ64" s="23">
        <v>3351.2</v>
      </c>
      <c r="AR64" s="23">
        <v>3046.6</v>
      </c>
      <c r="AS64" s="23">
        <v>3046.6</v>
      </c>
      <c r="AT64" s="23">
        <v>3211.2</v>
      </c>
      <c r="AU64" s="23">
        <v>3046.6</v>
      </c>
      <c r="AV64" s="23">
        <v>3046.6</v>
      </c>
      <c r="AW64" s="24"/>
      <c r="AX64" s="1"/>
    </row>
    <row r="65" spans="1:50" ht="168" customHeight="1">
      <c r="A65" s="18" t="s">
        <v>225</v>
      </c>
      <c r="B65" s="19" t="s">
        <v>226</v>
      </c>
      <c r="C65" s="20" t="s">
        <v>62</v>
      </c>
      <c r="D65" s="21" t="s">
        <v>197</v>
      </c>
      <c r="E65" s="21" t="s">
        <v>64</v>
      </c>
      <c r="F65" s="21"/>
      <c r="G65" s="21"/>
      <c r="H65" s="21"/>
      <c r="I65" s="21"/>
      <c r="J65" s="21"/>
      <c r="K65" s="21"/>
      <c r="L65" s="21"/>
      <c r="M65" s="21"/>
      <c r="N65" s="21"/>
      <c r="O65" s="21"/>
      <c r="P65" s="21"/>
      <c r="Q65" s="21"/>
      <c r="R65" s="21"/>
      <c r="S65" s="21"/>
      <c r="T65" s="21"/>
      <c r="U65" s="21"/>
      <c r="V65" s="21"/>
      <c r="W65" s="21" t="s">
        <v>202</v>
      </c>
      <c r="X65" s="21" t="s">
        <v>227</v>
      </c>
      <c r="Y65" s="21" t="s">
        <v>204</v>
      </c>
      <c r="Z65" s="21"/>
      <c r="AA65" s="21"/>
      <c r="AB65" s="21"/>
      <c r="AC65" s="21" t="s">
        <v>209</v>
      </c>
      <c r="AD65" s="22" t="s">
        <v>221</v>
      </c>
      <c r="AE65" s="23">
        <v>304.7</v>
      </c>
      <c r="AF65" s="23">
        <v>304.7</v>
      </c>
      <c r="AG65" s="23">
        <v>304.7</v>
      </c>
      <c r="AH65" s="23">
        <v>304.7</v>
      </c>
      <c r="AI65" s="23">
        <v>304.7</v>
      </c>
      <c r="AJ65" s="23">
        <v>319.3</v>
      </c>
      <c r="AK65" s="23">
        <v>283.39999999999998</v>
      </c>
      <c r="AL65" s="23">
        <v>283.39999999999998</v>
      </c>
      <c r="AM65" s="23">
        <v>304.7</v>
      </c>
      <c r="AN65" s="23">
        <v>304.7</v>
      </c>
      <c r="AO65" s="23">
        <v>304.7</v>
      </c>
      <c r="AP65" s="23">
        <v>319.3</v>
      </c>
      <c r="AQ65" s="23">
        <v>304.7</v>
      </c>
      <c r="AR65" s="23">
        <v>304.7</v>
      </c>
      <c r="AS65" s="23">
        <v>304.7</v>
      </c>
      <c r="AT65" s="23">
        <v>283.39999999999998</v>
      </c>
      <c r="AU65" s="23">
        <v>304.7</v>
      </c>
      <c r="AV65" s="23">
        <v>304.7</v>
      </c>
      <c r="AW65" s="24"/>
      <c r="AX65" s="1"/>
    </row>
    <row r="66" spans="1:50" ht="168" customHeight="1">
      <c r="A66" s="18" t="s">
        <v>228</v>
      </c>
      <c r="B66" s="19" t="s">
        <v>229</v>
      </c>
      <c r="C66" s="20" t="s">
        <v>62</v>
      </c>
      <c r="D66" s="21" t="s">
        <v>197</v>
      </c>
      <c r="E66" s="21" t="s">
        <v>64</v>
      </c>
      <c r="F66" s="21"/>
      <c r="G66" s="21"/>
      <c r="H66" s="21"/>
      <c r="I66" s="21"/>
      <c r="J66" s="21"/>
      <c r="K66" s="21"/>
      <c r="L66" s="21"/>
      <c r="M66" s="21"/>
      <c r="N66" s="21"/>
      <c r="O66" s="21"/>
      <c r="P66" s="21"/>
      <c r="Q66" s="21"/>
      <c r="R66" s="21"/>
      <c r="S66" s="21"/>
      <c r="T66" s="21"/>
      <c r="U66" s="21"/>
      <c r="V66" s="21"/>
      <c r="W66" s="21" t="s">
        <v>202</v>
      </c>
      <c r="X66" s="21" t="s">
        <v>230</v>
      </c>
      <c r="Y66" s="21" t="s">
        <v>204</v>
      </c>
      <c r="Z66" s="21"/>
      <c r="AA66" s="21"/>
      <c r="AB66" s="21"/>
      <c r="AC66" s="21" t="s">
        <v>231</v>
      </c>
      <c r="AD66" s="22" t="s">
        <v>221</v>
      </c>
      <c r="AE66" s="23">
        <v>25</v>
      </c>
      <c r="AF66" s="23">
        <v>25</v>
      </c>
      <c r="AG66" s="23">
        <v>25</v>
      </c>
      <c r="AH66" s="23">
        <v>25</v>
      </c>
      <c r="AI66" s="23">
        <v>25</v>
      </c>
      <c r="AJ66" s="23">
        <v>26</v>
      </c>
      <c r="AK66" s="23">
        <v>25</v>
      </c>
      <c r="AL66" s="23">
        <v>25</v>
      </c>
      <c r="AM66" s="23">
        <v>25</v>
      </c>
      <c r="AN66" s="23">
        <v>25</v>
      </c>
      <c r="AO66" s="23">
        <v>25</v>
      </c>
      <c r="AP66" s="23">
        <v>26</v>
      </c>
      <c r="AQ66" s="23">
        <v>25</v>
      </c>
      <c r="AR66" s="23">
        <v>25</v>
      </c>
      <c r="AS66" s="23">
        <v>25</v>
      </c>
      <c r="AT66" s="23">
        <v>25</v>
      </c>
      <c r="AU66" s="23">
        <v>25</v>
      </c>
      <c r="AV66" s="23">
        <v>25</v>
      </c>
      <c r="AW66" s="24"/>
      <c r="AX66" s="1"/>
    </row>
    <row r="67" spans="1:50" ht="114.75" customHeight="1">
      <c r="A67" s="18" t="s">
        <v>232</v>
      </c>
      <c r="B67" s="19" t="s">
        <v>233</v>
      </c>
      <c r="C67" s="20" t="s">
        <v>234</v>
      </c>
      <c r="D67" s="21" t="s">
        <v>71</v>
      </c>
      <c r="E67" s="21" t="s">
        <v>235</v>
      </c>
      <c r="F67" s="21"/>
      <c r="G67" s="21"/>
      <c r="H67" s="21"/>
      <c r="I67" s="21"/>
      <c r="J67" s="21"/>
      <c r="K67" s="21"/>
      <c r="L67" s="21"/>
      <c r="M67" s="21"/>
      <c r="N67" s="21"/>
      <c r="O67" s="21"/>
      <c r="P67" s="21"/>
      <c r="Q67" s="21"/>
      <c r="R67" s="21"/>
      <c r="S67" s="21"/>
      <c r="T67" s="21"/>
      <c r="U67" s="21"/>
      <c r="V67" s="21"/>
      <c r="W67" s="21"/>
      <c r="X67" s="21"/>
      <c r="Y67" s="21"/>
      <c r="Z67" s="21"/>
      <c r="AA67" s="21"/>
      <c r="AB67" s="21"/>
      <c r="AC67" s="21" t="s">
        <v>198</v>
      </c>
      <c r="AD67" s="22" t="s">
        <v>115</v>
      </c>
      <c r="AE67" s="23">
        <v>1028.3</v>
      </c>
      <c r="AF67" s="23">
        <v>1028.3</v>
      </c>
      <c r="AG67" s="23">
        <v>0</v>
      </c>
      <c r="AH67" s="23">
        <v>0</v>
      </c>
      <c r="AI67" s="23">
        <v>0</v>
      </c>
      <c r="AJ67" s="23">
        <v>0</v>
      </c>
      <c r="AK67" s="23">
        <v>1028.3</v>
      </c>
      <c r="AL67" s="23">
        <v>1028.3</v>
      </c>
      <c r="AM67" s="23">
        <v>0</v>
      </c>
      <c r="AN67" s="23">
        <v>0</v>
      </c>
      <c r="AO67" s="23">
        <v>0</v>
      </c>
      <c r="AP67" s="23">
        <v>0</v>
      </c>
      <c r="AQ67" s="23">
        <v>1028.3</v>
      </c>
      <c r="AR67" s="23">
        <v>0</v>
      </c>
      <c r="AS67" s="23">
        <v>0</v>
      </c>
      <c r="AT67" s="23">
        <v>1028.3</v>
      </c>
      <c r="AU67" s="23">
        <v>0</v>
      </c>
      <c r="AV67" s="23">
        <v>0</v>
      </c>
      <c r="AW67" s="24"/>
      <c r="AX67" s="1"/>
    </row>
    <row r="68" spans="1:50" ht="204" hidden="1" customHeight="1">
      <c r="A68" s="25"/>
      <c r="B68" s="26"/>
      <c r="C68" s="27"/>
      <c r="D68" s="28"/>
      <c r="E68" s="28"/>
      <c r="F68" s="28"/>
      <c r="G68" s="28"/>
      <c r="H68" s="28"/>
      <c r="I68" s="28"/>
      <c r="J68" s="28"/>
      <c r="K68" s="28"/>
      <c r="L68" s="28"/>
      <c r="M68" s="28" t="s">
        <v>236</v>
      </c>
      <c r="N68" s="28" t="s">
        <v>71</v>
      </c>
      <c r="O68" s="28" t="s">
        <v>237</v>
      </c>
      <c r="P68" s="28" t="s">
        <v>238</v>
      </c>
      <c r="Q68" s="28"/>
      <c r="R68" s="28"/>
      <c r="S68" s="28"/>
      <c r="T68" s="28"/>
      <c r="U68" s="28"/>
      <c r="V68" s="28"/>
      <c r="W68" s="28"/>
      <c r="X68" s="28"/>
      <c r="Y68" s="28"/>
      <c r="Z68" s="28"/>
      <c r="AA68" s="28"/>
      <c r="AB68" s="28"/>
      <c r="AC68" s="29"/>
      <c r="AD68" s="28" t="s">
        <v>115</v>
      </c>
      <c r="AE68" s="30">
        <v>1028.3</v>
      </c>
      <c r="AF68" s="30">
        <v>1028.3</v>
      </c>
      <c r="AG68" s="30">
        <v>0</v>
      </c>
      <c r="AH68" s="30">
        <v>0</v>
      </c>
      <c r="AI68" s="30">
        <v>0</v>
      </c>
      <c r="AJ68" s="30">
        <v>0</v>
      </c>
      <c r="AK68" s="30">
        <v>1028.3</v>
      </c>
      <c r="AL68" s="30">
        <v>1028.3</v>
      </c>
      <c r="AM68" s="30">
        <v>0</v>
      </c>
      <c r="AN68" s="30">
        <v>0</v>
      </c>
      <c r="AO68" s="30">
        <v>0</v>
      </c>
      <c r="AP68" s="30">
        <v>0</v>
      </c>
      <c r="AQ68" s="30">
        <v>1028.3</v>
      </c>
      <c r="AR68" s="30">
        <v>0</v>
      </c>
      <c r="AS68" s="30">
        <v>0</v>
      </c>
      <c r="AT68" s="30">
        <v>1028.3</v>
      </c>
      <c r="AU68" s="30">
        <v>0</v>
      </c>
      <c r="AV68" s="30">
        <v>0</v>
      </c>
      <c r="AW68" s="30"/>
      <c r="AX68" s="1"/>
    </row>
    <row r="69" spans="1:50" ht="84" customHeight="1">
      <c r="A69" s="13" t="s">
        <v>239</v>
      </c>
      <c r="B69" s="14" t="s">
        <v>240</v>
      </c>
      <c r="C69" s="15" t="s">
        <v>55</v>
      </c>
      <c r="D69" s="15" t="s">
        <v>55</v>
      </c>
      <c r="E69" s="15" t="s">
        <v>55</v>
      </c>
      <c r="F69" s="15" t="s">
        <v>55</v>
      </c>
      <c r="G69" s="15" t="s">
        <v>55</v>
      </c>
      <c r="H69" s="15" t="s">
        <v>55</v>
      </c>
      <c r="I69" s="15" t="s">
        <v>55</v>
      </c>
      <c r="J69" s="15" t="s">
        <v>55</v>
      </c>
      <c r="K69" s="15" t="s">
        <v>55</v>
      </c>
      <c r="L69" s="15" t="s">
        <v>55</v>
      </c>
      <c r="M69" s="15" t="s">
        <v>55</v>
      </c>
      <c r="N69" s="15" t="s">
        <v>55</v>
      </c>
      <c r="O69" s="15" t="s">
        <v>55</v>
      </c>
      <c r="P69" s="15" t="s">
        <v>55</v>
      </c>
      <c r="Q69" s="15" t="s">
        <v>55</v>
      </c>
      <c r="R69" s="15" t="s">
        <v>55</v>
      </c>
      <c r="S69" s="15" t="s">
        <v>55</v>
      </c>
      <c r="T69" s="15" t="s">
        <v>55</v>
      </c>
      <c r="U69" s="15" t="s">
        <v>55</v>
      </c>
      <c r="V69" s="15" t="s">
        <v>55</v>
      </c>
      <c r="W69" s="15" t="s">
        <v>55</v>
      </c>
      <c r="X69" s="15" t="s">
        <v>55</v>
      </c>
      <c r="Y69" s="15" t="s">
        <v>55</v>
      </c>
      <c r="Z69" s="15" t="s">
        <v>55</v>
      </c>
      <c r="AA69" s="15" t="s">
        <v>55</v>
      </c>
      <c r="AB69" s="15" t="s">
        <v>55</v>
      </c>
      <c r="AC69" s="15" t="s">
        <v>55</v>
      </c>
      <c r="AD69" s="15" t="s">
        <v>55</v>
      </c>
      <c r="AE69" s="16">
        <f>AE70+AE71+AE74</f>
        <v>75395.899999999994</v>
      </c>
      <c r="AF69" s="16">
        <f>AF70+AF71+AF74</f>
        <v>75022.399999999994</v>
      </c>
      <c r="AG69" s="16">
        <f>AG70+AG71+AG74</f>
        <v>64603.700000000004</v>
      </c>
      <c r="AH69" s="16">
        <f t="shared" ref="AH69:AJ69" si="13">AH70+AH71+AH74</f>
        <v>55762.5</v>
      </c>
      <c r="AI69" s="16">
        <f t="shared" si="13"/>
        <v>55790.5</v>
      </c>
      <c r="AJ69" s="16">
        <f t="shared" si="13"/>
        <v>60388.4</v>
      </c>
      <c r="AK69" s="16">
        <v>75395.899999999994</v>
      </c>
      <c r="AL69" s="16">
        <v>75022.399999999994</v>
      </c>
      <c r="AM69" s="16">
        <v>70535.5</v>
      </c>
      <c r="AN69" s="16">
        <v>55794.5</v>
      </c>
      <c r="AO69" s="16">
        <v>57825.5</v>
      </c>
      <c r="AP69" s="16">
        <v>60502</v>
      </c>
      <c r="AQ69" s="16">
        <v>75022.399999999994</v>
      </c>
      <c r="AR69" s="16">
        <v>70535.5</v>
      </c>
      <c r="AS69" s="16">
        <v>55794.5</v>
      </c>
      <c r="AT69" s="16">
        <v>75022.399999999994</v>
      </c>
      <c r="AU69" s="16">
        <v>70535.5</v>
      </c>
      <c r="AV69" s="16">
        <v>55794.5</v>
      </c>
      <c r="AW69" s="17"/>
      <c r="AX69" s="1"/>
    </row>
    <row r="70" spans="1:50" ht="36" customHeight="1">
      <c r="A70" s="13" t="s">
        <v>241</v>
      </c>
      <c r="B70" s="14" t="s">
        <v>242</v>
      </c>
      <c r="C70" s="15" t="s">
        <v>55</v>
      </c>
      <c r="D70" s="15" t="s">
        <v>55</v>
      </c>
      <c r="E70" s="15" t="s">
        <v>55</v>
      </c>
      <c r="F70" s="15" t="s">
        <v>55</v>
      </c>
      <c r="G70" s="15" t="s">
        <v>55</v>
      </c>
      <c r="H70" s="15" t="s">
        <v>55</v>
      </c>
      <c r="I70" s="15" t="s">
        <v>55</v>
      </c>
      <c r="J70" s="15" t="s">
        <v>55</v>
      </c>
      <c r="K70" s="15" t="s">
        <v>55</v>
      </c>
      <c r="L70" s="15" t="s">
        <v>55</v>
      </c>
      <c r="M70" s="15" t="s">
        <v>55</v>
      </c>
      <c r="N70" s="15" t="s">
        <v>55</v>
      </c>
      <c r="O70" s="15" t="s">
        <v>55</v>
      </c>
      <c r="P70" s="15" t="s">
        <v>55</v>
      </c>
      <c r="Q70" s="15" t="s">
        <v>55</v>
      </c>
      <c r="R70" s="15" t="s">
        <v>55</v>
      </c>
      <c r="S70" s="15" t="s">
        <v>55</v>
      </c>
      <c r="T70" s="15" t="s">
        <v>55</v>
      </c>
      <c r="U70" s="15" t="s">
        <v>55</v>
      </c>
      <c r="V70" s="15" t="s">
        <v>55</v>
      </c>
      <c r="W70" s="15" t="s">
        <v>55</v>
      </c>
      <c r="X70" s="15" t="s">
        <v>55</v>
      </c>
      <c r="Y70" s="15" t="s">
        <v>55</v>
      </c>
      <c r="Z70" s="15" t="s">
        <v>55</v>
      </c>
      <c r="AA70" s="15" t="s">
        <v>55</v>
      </c>
      <c r="AB70" s="15" t="s">
        <v>55</v>
      </c>
      <c r="AC70" s="15" t="s">
        <v>55</v>
      </c>
      <c r="AD70" s="15" t="s">
        <v>55</v>
      </c>
      <c r="AE70" s="16">
        <v>6843.3</v>
      </c>
      <c r="AF70" s="16">
        <v>6843.3</v>
      </c>
      <c r="AG70" s="16">
        <v>7515.9</v>
      </c>
      <c r="AH70" s="16">
        <v>6690.1</v>
      </c>
      <c r="AI70" s="16">
        <v>6690.1</v>
      </c>
      <c r="AJ70" s="16">
        <v>7011.2</v>
      </c>
      <c r="AK70" s="16">
        <v>6843.3</v>
      </c>
      <c r="AL70" s="16">
        <v>6843.3</v>
      </c>
      <c r="AM70" s="16">
        <v>7515.9</v>
      </c>
      <c r="AN70" s="16">
        <v>6690.1</v>
      </c>
      <c r="AO70" s="16">
        <v>6690.1</v>
      </c>
      <c r="AP70" s="16">
        <v>7011.2</v>
      </c>
      <c r="AQ70" s="16">
        <v>6843.3</v>
      </c>
      <c r="AR70" s="16">
        <v>7515.9</v>
      </c>
      <c r="AS70" s="16">
        <v>6690.1</v>
      </c>
      <c r="AT70" s="16">
        <v>6843.3</v>
      </c>
      <c r="AU70" s="16">
        <v>7515.9</v>
      </c>
      <c r="AV70" s="16">
        <v>6690.1</v>
      </c>
      <c r="AW70" s="17"/>
      <c r="AX70" s="1"/>
    </row>
    <row r="71" spans="1:50" ht="120" customHeight="1">
      <c r="A71" s="13" t="s">
        <v>243</v>
      </c>
      <c r="B71" s="14" t="s">
        <v>244</v>
      </c>
      <c r="C71" s="15" t="s">
        <v>55</v>
      </c>
      <c r="D71" s="15" t="s">
        <v>55</v>
      </c>
      <c r="E71" s="15" t="s">
        <v>55</v>
      </c>
      <c r="F71" s="15" t="s">
        <v>55</v>
      </c>
      <c r="G71" s="15" t="s">
        <v>55</v>
      </c>
      <c r="H71" s="15" t="s">
        <v>55</v>
      </c>
      <c r="I71" s="15" t="s">
        <v>55</v>
      </c>
      <c r="J71" s="15" t="s">
        <v>55</v>
      </c>
      <c r="K71" s="15" t="s">
        <v>55</v>
      </c>
      <c r="L71" s="15" t="s">
        <v>55</v>
      </c>
      <c r="M71" s="15" t="s">
        <v>55</v>
      </c>
      <c r="N71" s="15" t="s">
        <v>55</v>
      </c>
      <c r="O71" s="15" t="s">
        <v>55</v>
      </c>
      <c r="P71" s="15" t="s">
        <v>55</v>
      </c>
      <c r="Q71" s="15" t="s">
        <v>55</v>
      </c>
      <c r="R71" s="15" t="s">
        <v>55</v>
      </c>
      <c r="S71" s="15" t="s">
        <v>55</v>
      </c>
      <c r="T71" s="15" t="s">
        <v>55</v>
      </c>
      <c r="U71" s="15" t="s">
        <v>55</v>
      </c>
      <c r="V71" s="15" t="s">
        <v>55</v>
      </c>
      <c r="W71" s="15" t="s">
        <v>55</v>
      </c>
      <c r="X71" s="15" t="s">
        <v>55</v>
      </c>
      <c r="Y71" s="15" t="s">
        <v>55</v>
      </c>
      <c r="Z71" s="15" t="s">
        <v>55</v>
      </c>
      <c r="AA71" s="15" t="s">
        <v>55</v>
      </c>
      <c r="AB71" s="15" t="s">
        <v>55</v>
      </c>
      <c r="AC71" s="15" t="s">
        <v>55</v>
      </c>
      <c r="AD71" s="15" t="s">
        <v>55</v>
      </c>
      <c r="AE71" s="16">
        <f>AE72+AE73</f>
        <v>2872.7</v>
      </c>
      <c r="AF71" s="16">
        <f t="shared" ref="AF71:AJ71" si="14">AF72+AF73</f>
        <v>2872.7</v>
      </c>
      <c r="AG71" s="16">
        <f t="shared" si="14"/>
        <v>2691.2</v>
      </c>
      <c r="AH71" s="16">
        <f t="shared" si="14"/>
        <v>2691.2</v>
      </c>
      <c r="AI71" s="16">
        <f t="shared" si="14"/>
        <v>2691.2</v>
      </c>
      <c r="AJ71" s="16">
        <f t="shared" si="14"/>
        <v>2820.4</v>
      </c>
      <c r="AK71" s="16">
        <v>2872.7</v>
      </c>
      <c r="AL71" s="16">
        <v>2872.7</v>
      </c>
      <c r="AM71" s="16">
        <v>2691.2</v>
      </c>
      <c r="AN71" s="16">
        <v>2691.2</v>
      </c>
      <c r="AO71" s="16">
        <v>2691.2</v>
      </c>
      <c r="AP71" s="16">
        <v>2820.4</v>
      </c>
      <c r="AQ71" s="16">
        <v>2872.7</v>
      </c>
      <c r="AR71" s="16">
        <v>2691.2</v>
      </c>
      <c r="AS71" s="16">
        <v>2691.2</v>
      </c>
      <c r="AT71" s="16">
        <v>2872.7</v>
      </c>
      <c r="AU71" s="16">
        <v>2691.2</v>
      </c>
      <c r="AV71" s="16">
        <v>2691.2</v>
      </c>
      <c r="AW71" s="17"/>
      <c r="AX71" s="1"/>
    </row>
    <row r="72" spans="1:50" ht="56.25" customHeight="1">
      <c r="A72" s="18" t="s">
        <v>245</v>
      </c>
      <c r="B72" s="19" t="s">
        <v>246</v>
      </c>
      <c r="C72" s="20" t="s">
        <v>62</v>
      </c>
      <c r="D72" s="21" t="s">
        <v>247</v>
      </c>
      <c r="E72" s="21" t="s">
        <v>64</v>
      </c>
      <c r="F72" s="21"/>
      <c r="G72" s="21"/>
      <c r="H72" s="21"/>
      <c r="I72" s="21"/>
      <c r="J72" s="21"/>
      <c r="K72" s="21"/>
      <c r="L72" s="21"/>
      <c r="M72" s="21"/>
      <c r="N72" s="21"/>
      <c r="O72" s="21"/>
      <c r="P72" s="21"/>
      <c r="Q72" s="21"/>
      <c r="R72" s="21"/>
      <c r="S72" s="21"/>
      <c r="T72" s="21"/>
      <c r="U72" s="21"/>
      <c r="V72" s="21"/>
      <c r="W72" s="21" t="s">
        <v>202</v>
      </c>
      <c r="X72" s="21" t="s">
        <v>248</v>
      </c>
      <c r="Y72" s="21" t="s">
        <v>204</v>
      </c>
      <c r="Z72" s="21"/>
      <c r="AA72" s="21"/>
      <c r="AB72" s="21"/>
      <c r="AC72" s="21" t="s">
        <v>198</v>
      </c>
      <c r="AD72" s="22" t="s">
        <v>249</v>
      </c>
      <c r="AE72" s="23">
        <v>1935.2</v>
      </c>
      <c r="AF72" s="23">
        <v>1935.2</v>
      </c>
      <c r="AG72" s="23">
        <v>1816.2</v>
      </c>
      <c r="AH72" s="23">
        <v>1816.2</v>
      </c>
      <c r="AI72" s="23">
        <v>1816.2</v>
      </c>
      <c r="AJ72" s="23">
        <v>1903.4</v>
      </c>
      <c r="AK72" s="23">
        <v>1935.2</v>
      </c>
      <c r="AL72" s="23">
        <v>1935.2</v>
      </c>
      <c r="AM72" s="23">
        <v>1816.2</v>
      </c>
      <c r="AN72" s="23">
        <v>1816.2</v>
      </c>
      <c r="AO72" s="23">
        <v>1816.2</v>
      </c>
      <c r="AP72" s="23">
        <v>1903.4</v>
      </c>
      <c r="AQ72" s="23">
        <v>1935.2</v>
      </c>
      <c r="AR72" s="23">
        <v>1816.2</v>
      </c>
      <c r="AS72" s="23">
        <v>1816.2</v>
      </c>
      <c r="AT72" s="23">
        <v>1935.2</v>
      </c>
      <c r="AU72" s="23">
        <v>1816.2</v>
      </c>
      <c r="AV72" s="23">
        <v>1816.2</v>
      </c>
      <c r="AW72" s="24"/>
      <c r="AX72" s="1"/>
    </row>
    <row r="73" spans="1:50" ht="67.5" customHeight="1">
      <c r="A73" s="18" t="s">
        <v>250</v>
      </c>
      <c r="B73" s="19" t="s">
        <v>251</v>
      </c>
      <c r="C73" s="20" t="s">
        <v>62</v>
      </c>
      <c r="D73" s="21" t="s">
        <v>247</v>
      </c>
      <c r="E73" s="21" t="s">
        <v>64</v>
      </c>
      <c r="F73" s="21"/>
      <c r="G73" s="21"/>
      <c r="H73" s="21"/>
      <c r="I73" s="21"/>
      <c r="J73" s="21"/>
      <c r="K73" s="21"/>
      <c r="L73" s="21"/>
      <c r="M73" s="21"/>
      <c r="N73" s="21"/>
      <c r="O73" s="21"/>
      <c r="P73" s="21"/>
      <c r="Q73" s="21"/>
      <c r="R73" s="21"/>
      <c r="S73" s="21"/>
      <c r="T73" s="21"/>
      <c r="U73" s="21"/>
      <c r="V73" s="21"/>
      <c r="W73" s="21" t="s">
        <v>202</v>
      </c>
      <c r="X73" s="21" t="s">
        <v>252</v>
      </c>
      <c r="Y73" s="21" t="s">
        <v>204</v>
      </c>
      <c r="Z73" s="21"/>
      <c r="AA73" s="21"/>
      <c r="AB73" s="21"/>
      <c r="AC73" s="21" t="s">
        <v>209</v>
      </c>
      <c r="AD73" s="22" t="s">
        <v>221</v>
      </c>
      <c r="AE73" s="23">
        <v>937.5</v>
      </c>
      <c r="AF73" s="23">
        <v>937.5</v>
      </c>
      <c r="AG73" s="23">
        <v>875</v>
      </c>
      <c r="AH73" s="23">
        <v>875</v>
      </c>
      <c r="AI73" s="23">
        <v>875</v>
      </c>
      <c r="AJ73" s="23">
        <v>917</v>
      </c>
      <c r="AK73" s="23">
        <v>937.5</v>
      </c>
      <c r="AL73" s="23">
        <v>937.5</v>
      </c>
      <c r="AM73" s="23">
        <v>875</v>
      </c>
      <c r="AN73" s="23">
        <v>875</v>
      </c>
      <c r="AO73" s="23">
        <v>875</v>
      </c>
      <c r="AP73" s="23">
        <v>917</v>
      </c>
      <c r="AQ73" s="23">
        <v>937.5</v>
      </c>
      <c r="AR73" s="23">
        <v>875</v>
      </c>
      <c r="AS73" s="23">
        <v>875</v>
      </c>
      <c r="AT73" s="23">
        <v>937.5</v>
      </c>
      <c r="AU73" s="23">
        <v>875</v>
      </c>
      <c r="AV73" s="23">
        <v>875</v>
      </c>
      <c r="AW73" s="24"/>
      <c r="AX73" s="1"/>
    </row>
    <row r="74" spans="1:50" ht="24" customHeight="1">
      <c r="A74" s="13" t="s">
        <v>253</v>
      </c>
      <c r="B74" s="14" t="s">
        <v>254</v>
      </c>
      <c r="C74" s="15" t="s">
        <v>55</v>
      </c>
      <c r="D74" s="15" t="s">
        <v>55</v>
      </c>
      <c r="E74" s="15" t="s">
        <v>55</v>
      </c>
      <c r="F74" s="15" t="s">
        <v>55</v>
      </c>
      <c r="G74" s="15" t="s">
        <v>55</v>
      </c>
      <c r="H74" s="15" t="s">
        <v>55</v>
      </c>
      <c r="I74" s="15" t="s">
        <v>55</v>
      </c>
      <c r="J74" s="15" t="s">
        <v>55</v>
      </c>
      <c r="K74" s="15" t="s">
        <v>55</v>
      </c>
      <c r="L74" s="15" t="s">
        <v>55</v>
      </c>
      <c r="M74" s="15" t="s">
        <v>55</v>
      </c>
      <c r="N74" s="15" t="s">
        <v>55</v>
      </c>
      <c r="O74" s="15" t="s">
        <v>55</v>
      </c>
      <c r="P74" s="15" t="s">
        <v>55</v>
      </c>
      <c r="Q74" s="15" t="s">
        <v>55</v>
      </c>
      <c r="R74" s="15" t="s">
        <v>55</v>
      </c>
      <c r="S74" s="15" t="s">
        <v>55</v>
      </c>
      <c r="T74" s="15" t="s">
        <v>55</v>
      </c>
      <c r="U74" s="15" t="s">
        <v>55</v>
      </c>
      <c r="V74" s="15" t="s">
        <v>55</v>
      </c>
      <c r="W74" s="15" t="s">
        <v>55</v>
      </c>
      <c r="X74" s="15" t="s">
        <v>55</v>
      </c>
      <c r="Y74" s="15" t="s">
        <v>55</v>
      </c>
      <c r="Z74" s="15" t="s">
        <v>55</v>
      </c>
      <c r="AA74" s="15" t="s">
        <v>55</v>
      </c>
      <c r="AB74" s="15" t="s">
        <v>55</v>
      </c>
      <c r="AC74" s="15" t="s">
        <v>55</v>
      </c>
      <c r="AD74" s="15" t="s">
        <v>55</v>
      </c>
      <c r="AE74" s="16">
        <f>AE75+AE81</f>
        <v>65679.899999999994</v>
      </c>
      <c r="AF74" s="16">
        <f t="shared" ref="AF74:AJ74" si="15">AF75+AF81</f>
        <v>65306.399999999994</v>
      </c>
      <c r="AG74" s="16">
        <f>AG75+AG81</f>
        <v>54396.600000000006</v>
      </c>
      <c r="AH74" s="16">
        <f t="shared" si="15"/>
        <v>46381.200000000004</v>
      </c>
      <c r="AI74" s="16">
        <f t="shared" si="15"/>
        <v>46409.2</v>
      </c>
      <c r="AJ74" s="16">
        <f t="shared" si="15"/>
        <v>50556.800000000003</v>
      </c>
      <c r="AK74" s="16">
        <v>65679.899999999994</v>
      </c>
      <c r="AL74" s="16">
        <v>65306.400000000001</v>
      </c>
      <c r="AM74" s="16">
        <v>60328.4</v>
      </c>
      <c r="AN74" s="16">
        <v>46413.2</v>
      </c>
      <c r="AO74" s="16">
        <v>48444.2</v>
      </c>
      <c r="AP74" s="16">
        <v>50670.400000000001</v>
      </c>
      <c r="AQ74" s="16">
        <v>65306.400000000001</v>
      </c>
      <c r="AR74" s="16">
        <v>60328.4</v>
      </c>
      <c r="AS74" s="16">
        <v>46413.2</v>
      </c>
      <c r="AT74" s="16">
        <v>65306.400000000001</v>
      </c>
      <c r="AU74" s="16">
        <v>60328.4</v>
      </c>
      <c r="AV74" s="16">
        <v>46413.2</v>
      </c>
      <c r="AW74" s="17"/>
      <c r="AX74" s="1"/>
    </row>
    <row r="75" spans="1:50" ht="72" customHeight="1">
      <c r="A75" s="13" t="s">
        <v>255</v>
      </c>
      <c r="B75" s="14" t="s">
        <v>256</v>
      </c>
      <c r="C75" s="15" t="s">
        <v>55</v>
      </c>
      <c r="D75" s="15" t="s">
        <v>55</v>
      </c>
      <c r="E75" s="15" t="s">
        <v>55</v>
      </c>
      <c r="F75" s="15" t="s">
        <v>55</v>
      </c>
      <c r="G75" s="15" t="s">
        <v>55</v>
      </c>
      <c r="H75" s="15" t="s">
        <v>55</v>
      </c>
      <c r="I75" s="15" t="s">
        <v>55</v>
      </c>
      <c r="J75" s="15" t="s">
        <v>55</v>
      </c>
      <c r="K75" s="15" t="s">
        <v>55</v>
      </c>
      <c r="L75" s="15" t="s">
        <v>55</v>
      </c>
      <c r="M75" s="15" t="s">
        <v>55</v>
      </c>
      <c r="N75" s="15" t="s">
        <v>55</v>
      </c>
      <c r="O75" s="15" t="s">
        <v>55</v>
      </c>
      <c r="P75" s="15" t="s">
        <v>55</v>
      </c>
      <c r="Q75" s="15" t="s">
        <v>55</v>
      </c>
      <c r="R75" s="15" t="s">
        <v>55</v>
      </c>
      <c r="S75" s="15" t="s">
        <v>55</v>
      </c>
      <c r="T75" s="15" t="s">
        <v>55</v>
      </c>
      <c r="U75" s="15" t="s">
        <v>55</v>
      </c>
      <c r="V75" s="15" t="s">
        <v>55</v>
      </c>
      <c r="W75" s="15" t="s">
        <v>55</v>
      </c>
      <c r="X75" s="15" t="s">
        <v>55</v>
      </c>
      <c r="Y75" s="15" t="s">
        <v>55</v>
      </c>
      <c r="Z75" s="15" t="s">
        <v>55</v>
      </c>
      <c r="AA75" s="15" t="s">
        <v>55</v>
      </c>
      <c r="AB75" s="15" t="s">
        <v>55</v>
      </c>
      <c r="AC75" s="15" t="s">
        <v>55</v>
      </c>
      <c r="AD75" s="15" t="s">
        <v>55</v>
      </c>
      <c r="AE75" s="16">
        <f>AE76+AE77+AE78+AE79+AE80</f>
        <v>9571.1000000000022</v>
      </c>
      <c r="AF75" s="16">
        <f t="shared" ref="AF75" si="16">AF76+AF77+AF78+AF79+AF80</f>
        <v>9398.7000000000007</v>
      </c>
      <c r="AG75" s="16">
        <f>AG76+AG77+AG78+AG79+AG80</f>
        <v>6813.4</v>
      </c>
      <c r="AH75" s="16">
        <f t="shared" ref="AH75:AJ75" si="17">AH76+AH77+AH78+AH79+AH80</f>
        <v>1951.5</v>
      </c>
      <c r="AI75" s="16">
        <f t="shared" si="17"/>
        <v>1951.5</v>
      </c>
      <c r="AJ75" s="16">
        <f t="shared" si="17"/>
        <v>1951.5</v>
      </c>
      <c r="AK75" s="16">
        <v>9571.1</v>
      </c>
      <c r="AL75" s="16">
        <v>9398.7000000000007</v>
      </c>
      <c r="AM75" s="16">
        <v>6927</v>
      </c>
      <c r="AN75" s="16">
        <v>2065.1</v>
      </c>
      <c r="AO75" s="16">
        <v>2065.1</v>
      </c>
      <c r="AP75" s="16">
        <v>2065.1</v>
      </c>
      <c r="AQ75" s="16">
        <v>9398.7000000000007</v>
      </c>
      <c r="AR75" s="16">
        <v>6927</v>
      </c>
      <c r="AS75" s="16">
        <v>2065.1</v>
      </c>
      <c r="AT75" s="16">
        <v>9398.7000000000007</v>
      </c>
      <c r="AU75" s="16">
        <v>6927</v>
      </c>
      <c r="AV75" s="16">
        <v>2065.1</v>
      </c>
      <c r="AW75" s="17"/>
      <c r="AX75" s="1"/>
    </row>
    <row r="76" spans="1:50" ht="65.25" customHeight="1">
      <c r="A76" s="18" t="s">
        <v>257</v>
      </c>
      <c r="B76" s="19" t="s">
        <v>258</v>
      </c>
      <c r="C76" s="20" t="s">
        <v>62</v>
      </c>
      <c r="D76" s="21" t="s">
        <v>157</v>
      </c>
      <c r="E76" s="21" t="s">
        <v>64</v>
      </c>
      <c r="F76" s="21"/>
      <c r="G76" s="21"/>
      <c r="H76" s="21"/>
      <c r="I76" s="21"/>
      <c r="J76" s="21"/>
      <c r="K76" s="21"/>
      <c r="L76" s="21"/>
      <c r="M76" s="21"/>
      <c r="N76" s="21"/>
      <c r="O76" s="21"/>
      <c r="P76" s="21"/>
      <c r="Q76" s="21"/>
      <c r="R76" s="21"/>
      <c r="S76" s="21"/>
      <c r="T76" s="21"/>
      <c r="U76" s="21"/>
      <c r="V76" s="21"/>
      <c r="W76" s="21"/>
      <c r="X76" s="21"/>
      <c r="Y76" s="21"/>
      <c r="Z76" s="21"/>
      <c r="AA76" s="21"/>
      <c r="AB76" s="21"/>
      <c r="AC76" s="21"/>
      <c r="AD76" s="22" t="s">
        <v>84</v>
      </c>
      <c r="AE76" s="23">
        <v>5908.6</v>
      </c>
      <c r="AF76" s="23">
        <v>5908.6</v>
      </c>
      <c r="AG76" s="23">
        <v>6813.4</v>
      </c>
      <c r="AH76" s="23">
        <v>1951.5</v>
      </c>
      <c r="AI76" s="23">
        <v>1951.5</v>
      </c>
      <c r="AJ76" s="23">
        <v>1951.5</v>
      </c>
      <c r="AK76" s="23">
        <v>5908.6</v>
      </c>
      <c r="AL76" s="23">
        <v>5908.6</v>
      </c>
      <c r="AM76" s="23">
        <v>6927</v>
      </c>
      <c r="AN76" s="23">
        <v>2065.1</v>
      </c>
      <c r="AO76" s="23">
        <v>2065.1</v>
      </c>
      <c r="AP76" s="23">
        <v>2065.1</v>
      </c>
      <c r="AQ76" s="23">
        <v>5908.6</v>
      </c>
      <c r="AR76" s="23">
        <v>6927</v>
      </c>
      <c r="AS76" s="23">
        <v>2065.1</v>
      </c>
      <c r="AT76" s="23">
        <v>5908.6</v>
      </c>
      <c r="AU76" s="23">
        <v>6927</v>
      </c>
      <c r="AV76" s="23">
        <v>2065.1</v>
      </c>
      <c r="AW76" s="24"/>
      <c r="AX76" s="1"/>
    </row>
    <row r="77" spans="1:50" ht="71.25" customHeight="1">
      <c r="A77" s="18" t="s">
        <v>259</v>
      </c>
      <c r="B77" s="19" t="s">
        <v>260</v>
      </c>
      <c r="C77" s="20" t="s">
        <v>62</v>
      </c>
      <c r="D77" s="21" t="s">
        <v>157</v>
      </c>
      <c r="E77" s="21" t="s">
        <v>64</v>
      </c>
      <c r="F77" s="21"/>
      <c r="G77" s="21"/>
      <c r="H77" s="21"/>
      <c r="I77" s="21"/>
      <c r="J77" s="21"/>
      <c r="K77" s="21"/>
      <c r="L77" s="21"/>
      <c r="M77" s="21"/>
      <c r="N77" s="21"/>
      <c r="O77" s="21"/>
      <c r="P77" s="21"/>
      <c r="Q77" s="21"/>
      <c r="R77" s="21"/>
      <c r="S77" s="21"/>
      <c r="T77" s="21"/>
      <c r="U77" s="21"/>
      <c r="V77" s="21"/>
      <c r="W77" s="21"/>
      <c r="X77" s="21"/>
      <c r="Y77" s="21"/>
      <c r="Z77" s="21"/>
      <c r="AA77" s="21"/>
      <c r="AB77" s="21"/>
      <c r="AC77" s="21"/>
      <c r="AD77" s="22" t="s">
        <v>79</v>
      </c>
      <c r="AE77" s="23">
        <v>720.1</v>
      </c>
      <c r="AF77" s="23">
        <v>547.70000000000005</v>
      </c>
      <c r="AG77" s="23">
        <v>0</v>
      </c>
      <c r="AH77" s="23">
        <v>0</v>
      </c>
      <c r="AI77" s="23">
        <v>0</v>
      </c>
      <c r="AJ77" s="23">
        <v>0</v>
      </c>
      <c r="AK77" s="23">
        <v>720.1</v>
      </c>
      <c r="AL77" s="23">
        <v>547.70000000000005</v>
      </c>
      <c r="AM77" s="23">
        <v>0</v>
      </c>
      <c r="AN77" s="23">
        <v>0</v>
      </c>
      <c r="AO77" s="23">
        <v>0</v>
      </c>
      <c r="AP77" s="23">
        <v>0</v>
      </c>
      <c r="AQ77" s="23">
        <v>547.70000000000005</v>
      </c>
      <c r="AR77" s="23">
        <v>0</v>
      </c>
      <c r="AS77" s="23">
        <v>0</v>
      </c>
      <c r="AT77" s="23">
        <v>547.70000000000005</v>
      </c>
      <c r="AU77" s="23">
        <v>0</v>
      </c>
      <c r="AV77" s="23">
        <v>0</v>
      </c>
      <c r="AW77" s="24"/>
      <c r="AX77" s="1"/>
    </row>
    <row r="78" spans="1:50" ht="96" customHeight="1">
      <c r="A78" s="18" t="s">
        <v>261</v>
      </c>
      <c r="B78" s="19" t="s">
        <v>262</v>
      </c>
      <c r="C78" s="20" t="s">
        <v>62</v>
      </c>
      <c r="D78" s="21" t="s">
        <v>157</v>
      </c>
      <c r="E78" s="21" t="s">
        <v>64</v>
      </c>
      <c r="F78" s="21"/>
      <c r="G78" s="21"/>
      <c r="H78" s="21"/>
      <c r="I78" s="21"/>
      <c r="J78" s="21"/>
      <c r="K78" s="21"/>
      <c r="L78" s="21"/>
      <c r="M78" s="21"/>
      <c r="N78" s="21"/>
      <c r="O78" s="21"/>
      <c r="P78" s="21"/>
      <c r="Q78" s="21"/>
      <c r="R78" s="21"/>
      <c r="S78" s="21"/>
      <c r="T78" s="21"/>
      <c r="U78" s="21"/>
      <c r="V78" s="21"/>
      <c r="W78" s="21"/>
      <c r="X78" s="21"/>
      <c r="Y78" s="21"/>
      <c r="Z78" s="21"/>
      <c r="AA78" s="21"/>
      <c r="AB78" s="21"/>
      <c r="AC78" s="21"/>
      <c r="AD78" s="22" t="s">
        <v>263</v>
      </c>
      <c r="AE78" s="23">
        <v>259.10000000000002</v>
      </c>
      <c r="AF78" s="23">
        <v>259.10000000000002</v>
      </c>
      <c r="AG78" s="23">
        <v>0</v>
      </c>
      <c r="AH78" s="23">
        <v>0</v>
      </c>
      <c r="AI78" s="23">
        <v>0</v>
      </c>
      <c r="AJ78" s="23">
        <v>0</v>
      </c>
      <c r="AK78" s="23">
        <v>259.10000000000002</v>
      </c>
      <c r="AL78" s="23">
        <v>259.10000000000002</v>
      </c>
      <c r="AM78" s="23">
        <v>0</v>
      </c>
      <c r="AN78" s="23">
        <v>0</v>
      </c>
      <c r="AO78" s="23">
        <v>0</v>
      </c>
      <c r="AP78" s="23">
        <v>0</v>
      </c>
      <c r="AQ78" s="23">
        <v>259.10000000000002</v>
      </c>
      <c r="AR78" s="23">
        <v>0</v>
      </c>
      <c r="AS78" s="23">
        <v>0</v>
      </c>
      <c r="AT78" s="23">
        <v>259.10000000000002</v>
      </c>
      <c r="AU78" s="23">
        <v>0</v>
      </c>
      <c r="AV78" s="23">
        <v>0</v>
      </c>
      <c r="AW78" s="24"/>
      <c r="AX78" s="1"/>
    </row>
    <row r="79" spans="1:50" ht="69.75" customHeight="1">
      <c r="A79" s="18" t="s">
        <v>264</v>
      </c>
      <c r="B79" s="19" t="s">
        <v>265</v>
      </c>
      <c r="C79" s="20" t="s">
        <v>62</v>
      </c>
      <c r="D79" s="21" t="s">
        <v>157</v>
      </c>
      <c r="E79" s="21" t="s">
        <v>64</v>
      </c>
      <c r="F79" s="21"/>
      <c r="G79" s="21"/>
      <c r="H79" s="21"/>
      <c r="I79" s="21"/>
      <c r="J79" s="21"/>
      <c r="K79" s="21"/>
      <c r="L79" s="21"/>
      <c r="M79" s="21"/>
      <c r="N79" s="21"/>
      <c r="O79" s="21"/>
      <c r="P79" s="21"/>
      <c r="Q79" s="21"/>
      <c r="R79" s="21"/>
      <c r="S79" s="21"/>
      <c r="T79" s="21"/>
      <c r="U79" s="21"/>
      <c r="V79" s="21"/>
      <c r="W79" s="21"/>
      <c r="X79" s="21"/>
      <c r="Y79" s="21"/>
      <c r="Z79" s="21"/>
      <c r="AA79" s="21"/>
      <c r="AB79" s="21"/>
      <c r="AC79" s="21"/>
      <c r="AD79" s="22" t="s">
        <v>74</v>
      </c>
      <c r="AE79" s="23">
        <v>24</v>
      </c>
      <c r="AF79" s="23">
        <v>24</v>
      </c>
      <c r="AG79" s="23">
        <v>0</v>
      </c>
      <c r="AH79" s="23">
        <v>0</v>
      </c>
      <c r="AI79" s="23">
        <v>0</v>
      </c>
      <c r="AJ79" s="23">
        <v>0</v>
      </c>
      <c r="AK79" s="23">
        <v>24</v>
      </c>
      <c r="AL79" s="23">
        <v>24</v>
      </c>
      <c r="AM79" s="23">
        <v>0</v>
      </c>
      <c r="AN79" s="23">
        <v>0</v>
      </c>
      <c r="AO79" s="23">
        <v>0</v>
      </c>
      <c r="AP79" s="23">
        <v>0</v>
      </c>
      <c r="AQ79" s="23">
        <v>24</v>
      </c>
      <c r="AR79" s="23">
        <v>0</v>
      </c>
      <c r="AS79" s="23">
        <v>0</v>
      </c>
      <c r="AT79" s="23">
        <v>24</v>
      </c>
      <c r="AU79" s="23">
        <v>0</v>
      </c>
      <c r="AV79" s="23">
        <v>0</v>
      </c>
      <c r="AW79" s="24"/>
      <c r="AX79" s="1"/>
    </row>
    <row r="80" spans="1:50" ht="81.75" customHeight="1">
      <c r="A80" s="18" t="s">
        <v>266</v>
      </c>
      <c r="B80" s="19" t="s">
        <v>267</v>
      </c>
      <c r="C80" s="20" t="s">
        <v>62</v>
      </c>
      <c r="D80" s="21" t="s">
        <v>157</v>
      </c>
      <c r="E80" s="21" t="s">
        <v>64</v>
      </c>
      <c r="F80" s="21"/>
      <c r="G80" s="21"/>
      <c r="H80" s="21"/>
      <c r="I80" s="21"/>
      <c r="J80" s="21"/>
      <c r="K80" s="21"/>
      <c r="L80" s="21"/>
      <c r="M80" s="21"/>
      <c r="N80" s="21"/>
      <c r="O80" s="21"/>
      <c r="P80" s="21"/>
      <c r="Q80" s="21"/>
      <c r="R80" s="21"/>
      <c r="S80" s="21"/>
      <c r="T80" s="21"/>
      <c r="U80" s="21"/>
      <c r="V80" s="21"/>
      <c r="W80" s="21"/>
      <c r="X80" s="21"/>
      <c r="Y80" s="21"/>
      <c r="Z80" s="21"/>
      <c r="AA80" s="21"/>
      <c r="AB80" s="21"/>
      <c r="AC80" s="21"/>
      <c r="AD80" s="22" t="s">
        <v>120</v>
      </c>
      <c r="AE80" s="23">
        <v>2659.3</v>
      </c>
      <c r="AF80" s="23">
        <v>2659.3</v>
      </c>
      <c r="AG80" s="23">
        <v>0</v>
      </c>
      <c r="AH80" s="23">
        <v>0</v>
      </c>
      <c r="AI80" s="23">
        <v>0</v>
      </c>
      <c r="AJ80" s="23">
        <v>0</v>
      </c>
      <c r="AK80" s="23">
        <v>2659.3</v>
      </c>
      <c r="AL80" s="23">
        <v>2659.3</v>
      </c>
      <c r="AM80" s="23">
        <v>0</v>
      </c>
      <c r="AN80" s="23">
        <v>0</v>
      </c>
      <c r="AO80" s="23">
        <v>0</v>
      </c>
      <c r="AP80" s="23">
        <v>0</v>
      </c>
      <c r="AQ80" s="23">
        <v>2659.3</v>
      </c>
      <c r="AR80" s="23">
        <v>0</v>
      </c>
      <c r="AS80" s="23">
        <v>0</v>
      </c>
      <c r="AT80" s="23">
        <v>2659.3</v>
      </c>
      <c r="AU80" s="23">
        <v>0</v>
      </c>
      <c r="AV80" s="23">
        <v>0</v>
      </c>
      <c r="AW80" s="24"/>
      <c r="AX80" s="1"/>
    </row>
    <row r="81" spans="1:50" ht="36" customHeight="1">
      <c r="A81" s="13" t="s">
        <v>268</v>
      </c>
      <c r="B81" s="14" t="s">
        <v>269</v>
      </c>
      <c r="C81" s="15" t="s">
        <v>55</v>
      </c>
      <c r="D81" s="15" t="s">
        <v>55</v>
      </c>
      <c r="E81" s="15" t="s">
        <v>55</v>
      </c>
      <c r="F81" s="15" t="s">
        <v>55</v>
      </c>
      <c r="G81" s="15" t="s">
        <v>55</v>
      </c>
      <c r="H81" s="15" t="s">
        <v>55</v>
      </c>
      <c r="I81" s="15" t="s">
        <v>55</v>
      </c>
      <c r="J81" s="15" t="s">
        <v>55</v>
      </c>
      <c r="K81" s="15" t="s">
        <v>55</v>
      </c>
      <c r="L81" s="15" t="s">
        <v>55</v>
      </c>
      <c r="M81" s="15" t="s">
        <v>55</v>
      </c>
      <c r="N81" s="15" t="s">
        <v>55</v>
      </c>
      <c r="O81" s="15" t="s">
        <v>55</v>
      </c>
      <c r="P81" s="15" t="s">
        <v>55</v>
      </c>
      <c r="Q81" s="15" t="s">
        <v>55</v>
      </c>
      <c r="R81" s="15" t="s">
        <v>55</v>
      </c>
      <c r="S81" s="15" t="s">
        <v>55</v>
      </c>
      <c r="T81" s="15" t="s">
        <v>55</v>
      </c>
      <c r="U81" s="15" t="s">
        <v>55</v>
      </c>
      <c r="V81" s="15" t="s">
        <v>55</v>
      </c>
      <c r="W81" s="15" t="s">
        <v>55</v>
      </c>
      <c r="X81" s="15" t="s">
        <v>55</v>
      </c>
      <c r="Y81" s="15" t="s">
        <v>55</v>
      </c>
      <c r="Z81" s="15" t="s">
        <v>55</v>
      </c>
      <c r="AA81" s="15" t="s">
        <v>55</v>
      </c>
      <c r="AB81" s="15" t="s">
        <v>55</v>
      </c>
      <c r="AC81" s="15" t="s">
        <v>55</v>
      </c>
      <c r="AD81" s="15" t="s">
        <v>55</v>
      </c>
      <c r="AE81" s="16">
        <f>AE82+AE83</f>
        <v>56108.799999999996</v>
      </c>
      <c r="AF81" s="16">
        <f t="shared" ref="AF81" si="18">AF82+AF83</f>
        <v>55907.7</v>
      </c>
      <c r="AG81" s="16">
        <f>AG82+AG83</f>
        <v>47583.200000000004</v>
      </c>
      <c r="AH81" s="16">
        <f t="shared" ref="AH81:AW81" si="19">AH82+AH83</f>
        <v>44429.700000000004</v>
      </c>
      <c r="AI81" s="16">
        <f t="shared" si="19"/>
        <v>44457.7</v>
      </c>
      <c r="AJ81" s="16">
        <f t="shared" si="19"/>
        <v>48605.3</v>
      </c>
      <c r="AK81" s="16">
        <f t="shared" si="19"/>
        <v>56108.799999999996</v>
      </c>
      <c r="AL81" s="16">
        <f t="shared" si="19"/>
        <v>55907.7</v>
      </c>
      <c r="AM81" s="16">
        <f t="shared" si="19"/>
        <v>53401.4</v>
      </c>
      <c r="AN81" s="16">
        <f t="shared" si="19"/>
        <v>44348.1</v>
      </c>
      <c r="AO81" s="16">
        <f t="shared" si="19"/>
        <v>46379.1</v>
      </c>
      <c r="AP81" s="16">
        <f t="shared" si="19"/>
        <v>48605.3</v>
      </c>
      <c r="AQ81" s="16">
        <f t="shared" si="19"/>
        <v>55907.7</v>
      </c>
      <c r="AR81" s="16">
        <f t="shared" si="19"/>
        <v>53401.4</v>
      </c>
      <c r="AS81" s="16">
        <f t="shared" si="19"/>
        <v>44348.1</v>
      </c>
      <c r="AT81" s="16">
        <f t="shared" si="19"/>
        <v>55907.7</v>
      </c>
      <c r="AU81" s="16">
        <f t="shared" si="19"/>
        <v>53401.4</v>
      </c>
      <c r="AV81" s="16">
        <f t="shared" si="19"/>
        <v>44348.1</v>
      </c>
      <c r="AW81" s="16">
        <f t="shared" si="19"/>
        <v>0</v>
      </c>
      <c r="AX81" s="1"/>
    </row>
    <row r="82" spans="1:50" ht="75.75" customHeight="1">
      <c r="A82" s="18" t="s">
        <v>270</v>
      </c>
      <c r="B82" s="19" t="s">
        <v>271</v>
      </c>
      <c r="C82" s="20" t="s">
        <v>62</v>
      </c>
      <c r="D82" s="21" t="s">
        <v>272</v>
      </c>
      <c r="E82" s="21" t="s">
        <v>64</v>
      </c>
      <c r="F82" s="21"/>
      <c r="G82" s="21"/>
      <c r="H82" s="21"/>
      <c r="I82" s="21"/>
      <c r="J82" s="21"/>
      <c r="K82" s="21"/>
      <c r="L82" s="21"/>
      <c r="M82" s="21"/>
      <c r="N82" s="21"/>
      <c r="O82" s="21"/>
      <c r="P82" s="21"/>
      <c r="Q82" s="21"/>
      <c r="R82" s="21"/>
      <c r="S82" s="21"/>
      <c r="T82" s="21"/>
      <c r="U82" s="21"/>
      <c r="V82" s="21"/>
      <c r="W82" s="21"/>
      <c r="X82" s="21"/>
      <c r="Y82" s="21"/>
      <c r="Z82" s="21"/>
      <c r="AA82" s="21"/>
      <c r="AB82" s="21"/>
      <c r="AC82" s="21"/>
      <c r="AD82" s="22" t="s">
        <v>273</v>
      </c>
      <c r="AE82" s="23">
        <v>55687.7</v>
      </c>
      <c r="AF82" s="23">
        <v>55486.6</v>
      </c>
      <c r="AG82" s="67">
        <f>859.9+626.9+29+170+45783.8</f>
        <v>47469.600000000006</v>
      </c>
      <c r="AH82" s="23">
        <f>42783.8+100+545.5+181.8+705</f>
        <v>44316.100000000006</v>
      </c>
      <c r="AI82" s="23">
        <f>42783.8+100+585.2+195.1+680</f>
        <v>44344.1</v>
      </c>
      <c r="AJ82" s="23">
        <v>48605.3</v>
      </c>
      <c r="AK82" s="23">
        <v>55687.7</v>
      </c>
      <c r="AL82" s="23">
        <v>55486.6</v>
      </c>
      <c r="AM82" s="23">
        <v>53401.4</v>
      </c>
      <c r="AN82" s="23">
        <v>44348.1</v>
      </c>
      <c r="AO82" s="23">
        <v>46379.1</v>
      </c>
      <c r="AP82" s="23">
        <v>48605.3</v>
      </c>
      <c r="AQ82" s="23">
        <v>55486.6</v>
      </c>
      <c r="AR82" s="23">
        <v>53401.4</v>
      </c>
      <c r="AS82" s="23">
        <v>44348.1</v>
      </c>
      <c r="AT82" s="23">
        <v>55486.6</v>
      </c>
      <c r="AU82" s="23">
        <v>53401.4</v>
      </c>
      <c r="AV82" s="23">
        <v>44348.1</v>
      </c>
      <c r="AW82" s="24"/>
      <c r="AX82" s="1"/>
    </row>
    <row r="83" spans="1:50" ht="78" customHeight="1">
      <c r="A83" s="49" t="s">
        <v>274</v>
      </c>
      <c r="B83" s="50" t="s">
        <v>275</v>
      </c>
      <c r="C83" s="51" t="s">
        <v>62</v>
      </c>
      <c r="D83" s="52" t="s">
        <v>272</v>
      </c>
      <c r="E83" s="52" t="s">
        <v>64</v>
      </c>
      <c r="F83" s="52"/>
      <c r="G83" s="52"/>
      <c r="H83" s="52"/>
      <c r="I83" s="52"/>
      <c r="J83" s="52"/>
      <c r="K83" s="52"/>
      <c r="L83" s="52"/>
      <c r="M83" s="52"/>
      <c r="N83" s="52"/>
      <c r="O83" s="52"/>
      <c r="P83" s="52"/>
      <c r="Q83" s="52"/>
      <c r="R83" s="52"/>
      <c r="S83" s="52"/>
      <c r="T83" s="52"/>
      <c r="U83" s="52"/>
      <c r="V83" s="52"/>
      <c r="W83" s="52"/>
      <c r="X83" s="52"/>
      <c r="Y83" s="52"/>
      <c r="Z83" s="52"/>
      <c r="AA83" s="52"/>
      <c r="AB83" s="52"/>
      <c r="AC83" s="52"/>
      <c r="AD83" s="53" t="s">
        <v>276</v>
      </c>
      <c r="AE83" s="54">
        <v>421.1</v>
      </c>
      <c r="AF83" s="54">
        <v>421.1</v>
      </c>
      <c r="AG83" s="69">
        <v>113.6</v>
      </c>
      <c r="AH83" s="54">
        <v>113.6</v>
      </c>
      <c r="AI83" s="54">
        <v>113.6</v>
      </c>
      <c r="AJ83" s="54">
        <v>0</v>
      </c>
      <c r="AK83" s="54">
        <v>421.1</v>
      </c>
      <c r="AL83" s="54">
        <v>421.1</v>
      </c>
      <c r="AM83" s="54">
        <v>0</v>
      </c>
      <c r="AN83" s="54">
        <v>0</v>
      </c>
      <c r="AO83" s="54">
        <v>0</v>
      </c>
      <c r="AP83" s="54">
        <v>0</v>
      </c>
      <c r="AQ83" s="54">
        <v>421.1</v>
      </c>
      <c r="AR83" s="54">
        <v>0</v>
      </c>
      <c r="AS83" s="54">
        <v>0</v>
      </c>
      <c r="AT83" s="54">
        <v>421.1</v>
      </c>
      <c r="AU83" s="54">
        <v>0</v>
      </c>
      <c r="AV83" s="54">
        <v>0</v>
      </c>
      <c r="AW83" s="55"/>
      <c r="AX83" s="1"/>
    </row>
    <row r="84" spans="1:50" ht="48" hidden="1" customHeight="1">
      <c r="A84" s="44" t="s">
        <v>277</v>
      </c>
      <c r="B84" s="45" t="s">
        <v>278</v>
      </c>
      <c r="C84" s="46" t="s">
        <v>55</v>
      </c>
      <c r="D84" s="46" t="s">
        <v>55</v>
      </c>
      <c r="E84" s="46" t="s">
        <v>55</v>
      </c>
      <c r="F84" s="46" t="s">
        <v>55</v>
      </c>
      <c r="G84" s="46" t="s">
        <v>55</v>
      </c>
      <c r="H84" s="46" t="s">
        <v>55</v>
      </c>
      <c r="I84" s="46" t="s">
        <v>55</v>
      </c>
      <c r="J84" s="46" t="s">
        <v>55</v>
      </c>
      <c r="K84" s="46" t="s">
        <v>55</v>
      </c>
      <c r="L84" s="46" t="s">
        <v>55</v>
      </c>
      <c r="M84" s="46" t="s">
        <v>55</v>
      </c>
      <c r="N84" s="46" t="s">
        <v>55</v>
      </c>
      <c r="O84" s="46" t="s">
        <v>55</v>
      </c>
      <c r="P84" s="46" t="s">
        <v>55</v>
      </c>
      <c r="Q84" s="46" t="s">
        <v>55</v>
      </c>
      <c r="R84" s="46" t="s">
        <v>55</v>
      </c>
      <c r="S84" s="46" t="s">
        <v>55</v>
      </c>
      <c r="T84" s="46" t="s">
        <v>55</v>
      </c>
      <c r="U84" s="46" t="s">
        <v>55</v>
      </c>
      <c r="V84" s="46" t="s">
        <v>55</v>
      </c>
      <c r="W84" s="46" t="s">
        <v>55</v>
      </c>
      <c r="X84" s="46" t="s">
        <v>55</v>
      </c>
      <c r="Y84" s="46" t="s">
        <v>55</v>
      </c>
      <c r="Z84" s="46" t="s">
        <v>55</v>
      </c>
      <c r="AA84" s="46" t="s">
        <v>55</v>
      </c>
      <c r="AB84" s="46" t="s">
        <v>55</v>
      </c>
      <c r="AC84" s="46" t="s">
        <v>55</v>
      </c>
      <c r="AD84" s="46" t="s">
        <v>55</v>
      </c>
      <c r="AE84" s="47">
        <v>107072.1</v>
      </c>
      <c r="AF84" s="47">
        <v>101783.9</v>
      </c>
      <c r="AG84" s="47">
        <v>90033.5</v>
      </c>
      <c r="AH84" s="47">
        <v>85817.8</v>
      </c>
      <c r="AI84" s="47">
        <v>87454.9</v>
      </c>
      <c r="AJ84" s="47">
        <v>90300.9</v>
      </c>
      <c r="AK84" s="47">
        <v>106287.7</v>
      </c>
      <c r="AL84" s="47">
        <v>101336.5</v>
      </c>
      <c r="AM84" s="47">
        <v>89929.7</v>
      </c>
      <c r="AN84" s="47">
        <v>85711.6</v>
      </c>
      <c r="AO84" s="47">
        <v>87348.7</v>
      </c>
      <c r="AP84" s="47">
        <v>90194.7</v>
      </c>
      <c r="AQ84" s="47">
        <v>101783.9</v>
      </c>
      <c r="AR84" s="47">
        <v>90033.5</v>
      </c>
      <c r="AS84" s="47">
        <v>85817.8</v>
      </c>
      <c r="AT84" s="47">
        <v>101336.5</v>
      </c>
      <c r="AU84" s="47">
        <v>89928.8</v>
      </c>
      <c r="AV84" s="47">
        <v>85711.6</v>
      </c>
      <c r="AW84" s="48"/>
      <c r="AX84" s="1"/>
    </row>
    <row r="85" spans="1:50" ht="60" hidden="1" customHeight="1">
      <c r="A85" s="13" t="s">
        <v>279</v>
      </c>
      <c r="B85" s="14" t="s">
        <v>280</v>
      </c>
      <c r="C85" s="15" t="s">
        <v>55</v>
      </c>
      <c r="D85" s="15" t="s">
        <v>55</v>
      </c>
      <c r="E85" s="15" t="s">
        <v>55</v>
      </c>
      <c r="F85" s="15" t="s">
        <v>55</v>
      </c>
      <c r="G85" s="15" t="s">
        <v>55</v>
      </c>
      <c r="H85" s="15" t="s">
        <v>55</v>
      </c>
      <c r="I85" s="15" t="s">
        <v>55</v>
      </c>
      <c r="J85" s="15" t="s">
        <v>55</v>
      </c>
      <c r="K85" s="15" t="s">
        <v>55</v>
      </c>
      <c r="L85" s="15" t="s">
        <v>55</v>
      </c>
      <c r="M85" s="15" t="s">
        <v>55</v>
      </c>
      <c r="N85" s="15" t="s">
        <v>55</v>
      </c>
      <c r="O85" s="15" t="s">
        <v>55</v>
      </c>
      <c r="P85" s="15" t="s">
        <v>55</v>
      </c>
      <c r="Q85" s="15" t="s">
        <v>55</v>
      </c>
      <c r="R85" s="15" t="s">
        <v>55</v>
      </c>
      <c r="S85" s="15" t="s">
        <v>55</v>
      </c>
      <c r="T85" s="15" t="s">
        <v>55</v>
      </c>
      <c r="U85" s="15" t="s">
        <v>55</v>
      </c>
      <c r="V85" s="15" t="s">
        <v>55</v>
      </c>
      <c r="W85" s="15" t="s">
        <v>55</v>
      </c>
      <c r="X85" s="15" t="s">
        <v>55</v>
      </c>
      <c r="Y85" s="15" t="s">
        <v>55</v>
      </c>
      <c r="Z85" s="15" t="s">
        <v>55</v>
      </c>
      <c r="AA85" s="15" t="s">
        <v>55</v>
      </c>
      <c r="AB85" s="15" t="s">
        <v>55</v>
      </c>
      <c r="AC85" s="15" t="s">
        <v>55</v>
      </c>
      <c r="AD85" s="15" t="s">
        <v>55</v>
      </c>
      <c r="AE85" s="16">
        <v>52890.3</v>
      </c>
      <c r="AF85" s="16">
        <v>49096</v>
      </c>
      <c r="AG85" s="16">
        <v>47942.400000000001</v>
      </c>
      <c r="AH85" s="16">
        <v>44326.7</v>
      </c>
      <c r="AI85" s="16">
        <v>45963.8</v>
      </c>
      <c r="AJ85" s="16">
        <v>47874.2</v>
      </c>
      <c r="AK85" s="16">
        <v>52219.6</v>
      </c>
      <c r="AL85" s="16">
        <v>48742.3</v>
      </c>
      <c r="AM85" s="16">
        <v>47879</v>
      </c>
      <c r="AN85" s="16">
        <v>44260.5</v>
      </c>
      <c r="AO85" s="16">
        <v>45897.599999999999</v>
      </c>
      <c r="AP85" s="16">
        <v>47808</v>
      </c>
      <c r="AQ85" s="16">
        <v>49096</v>
      </c>
      <c r="AR85" s="16">
        <v>47942.400000000001</v>
      </c>
      <c r="AS85" s="16">
        <v>44326.7</v>
      </c>
      <c r="AT85" s="16">
        <v>48742.3</v>
      </c>
      <c r="AU85" s="16">
        <v>47879</v>
      </c>
      <c r="AV85" s="16">
        <v>44260.5</v>
      </c>
      <c r="AW85" s="17"/>
      <c r="AX85" s="1"/>
    </row>
    <row r="86" spans="1:50" ht="48" hidden="1" customHeight="1">
      <c r="A86" s="13" t="s">
        <v>281</v>
      </c>
      <c r="B86" s="14" t="s">
        <v>282</v>
      </c>
      <c r="C86" s="15" t="s">
        <v>55</v>
      </c>
      <c r="D86" s="15" t="s">
        <v>55</v>
      </c>
      <c r="E86" s="15" t="s">
        <v>55</v>
      </c>
      <c r="F86" s="15" t="s">
        <v>55</v>
      </c>
      <c r="G86" s="15" t="s">
        <v>55</v>
      </c>
      <c r="H86" s="15" t="s">
        <v>55</v>
      </c>
      <c r="I86" s="15" t="s">
        <v>55</v>
      </c>
      <c r="J86" s="15" t="s">
        <v>55</v>
      </c>
      <c r="K86" s="15" t="s">
        <v>55</v>
      </c>
      <c r="L86" s="15" t="s">
        <v>55</v>
      </c>
      <c r="M86" s="15" t="s">
        <v>55</v>
      </c>
      <c r="N86" s="15" t="s">
        <v>55</v>
      </c>
      <c r="O86" s="15" t="s">
        <v>55</v>
      </c>
      <c r="P86" s="15" t="s">
        <v>55</v>
      </c>
      <c r="Q86" s="15" t="s">
        <v>55</v>
      </c>
      <c r="R86" s="15" t="s">
        <v>55</v>
      </c>
      <c r="S86" s="15" t="s">
        <v>55</v>
      </c>
      <c r="T86" s="15" t="s">
        <v>55</v>
      </c>
      <c r="U86" s="15" t="s">
        <v>55</v>
      </c>
      <c r="V86" s="15" t="s">
        <v>55</v>
      </c>
      <c r="W86" s="15" t="s">
        <v>55</v>
      </c>
      <c r="X86" s="15" t="s">
        <v>55</v>
      </c>
      <c r="Y86" s="15" t="s">
        <v>55</v>
      </c>
      <c r="Z86" s="15" t="s">
        <v>55</v>
      </c>
      <c r="AA86" s="15" t="s">
        <v>55</v>
      </c>
      <c r="AB86" s="15" t="s">
        <v>55</v>
      </c>
      <c r="AC86" s="15" t="s">
        <v>55</v>
      </c>
      <c r="AD86" s="15" t="s">
        <v>55</v>
      </c>
      <c r="AE86" s="16">
        <v>43319.199999999997</v>
      </c>
      <c r="AF86" s="16">
        <v>40074.1</v>
      </c>
      <c r="AG86" s="16">
        <v>40880.9</v>
      </c>
      <c r="AH86" s="16">
        <v>42261.599999999999</v>
      </c>
      <c r="AI86" s="16">
        <v>43898.7</v>
      </c>
      <c r="AJ86" s="16">
        <v>45809.1</v>
      </c>
      <c r="AK86" s="16">
        <v>43000.2</v>
      </c>
      <c r="AL86" s="16">
        <v>39766.5</v>
      </c>
      <c r="AM86" s="16">
        <v>40839.699999999997</v>
      </c>
      <c r="AN86" s="16">
        <v>42220.4</v>
      </c>
      <c r="AO86" s="16">
        <v>43857.5</v>
      </c>
      <c r="AP86" s="16">
        <v>45767.9</v>
      </c>
      <c r="AQ86" s="16">
        <v>40074.1</v>
      </c>
      <c r="AR86" s="16">
        <v>40880.9</v>
      </c>
      <c r="AS86" s="16">
        <v>42261.599999999999</v>
      </c>
      <c r="AT86" s="16">
        <v>39766.5</v>
      </c>
      <c r="AU86" s="16">
        <v>40839.699999999997</v>
      </c>
      <c r="AV86" s="16">
        <v>42220.4</v>
      </c>
      <c r="AW86" s="17"/>
      <c r="AX86" s="1"/>
    </row>
    <row r="87" spans="1:50" ht="82.5" hidden="1" customHeight="1">
      <c r="A87" s="18" t="s">
        <v>283</v>
      </c>
      <c r="B87" s="19" t="s">
        <v>284</v>
      </c>
      <c r="C87" s="20" t="s">
        <v>62</v>
      </c>
      <c r="D87" s="21" t="s">
        <v>285</v>
      </c>
      <c r="E87" s="21" t="s">
        <v>64</v>
      </c>
      <c r="F87" s="21"/>
      <c r="G87" s="21"/>
      <c r="H87" s="21"/>
      <c r="I87" s="21"/>
      <c r="J87" s="21"/>
      <c r="K87" s="21"/>
      <c r="L87" s="21"/>
      <c r="M87" s="21"/>
      <c r="N87" s="21"/>
      <c r="O87" s="21"/>
      <c r="P87" s="21"/>
      <c r="Q87" s="21"/>
      <c r="R87" s="21"/>
      <c r="S87" s="21"/>
      <c r="T87" s="21"/>
      <c r="U87" s="21"/>
      <c r="V87" s="21"/>
      <c r="W87" s="21"/>
      <c r="X87" s="21"/>
      <c r="Y87" s="21"/>
      <c r="Z87" s="21"/>
      <c r="AA87" s="21"/>
      <c r="AB87" s="21"/>
      <c r="AC87" s="21" t="s">
        <v>27</v>
      </c>
      <c r="AD87" s="22" t="s">
        <v>221</v>
      </c>
      <c r="AE87" s="23">
        <v>6110.5</v>
      </c>
      <c r="AF87" s="23">
        <v>6027</v>
      </c>
      <c r="AG87" s="23">
        <v>5610.5</v>
      </c>
      <c r="AH87" s="23">
        <v>5806.5</v>
      </c>
      <c r="AI87" s="23">
        <v>5876.2</v>
      </c>
      <c r="AJ87" s="23">
        <v>5961.4</v>
      </c>
      <c r="AK87" s="23">
        <v>6110.5</v>
      </c>
      <c r="AL87" s="23">
        <v>6027</v>
      </c>
      <c r="AM87" s="23">
        <v>5610.5</v>
      </c>
      <c r="AN87" s="23">
        <v>5806.5</v>
      </c>
      <c r="AO87" s="23">
        <v>5876.2</v>
      </c>
      <c r="AP87" s="23">
        <v>5961.4</v>
      </c>
      <c r="AQ87" s="23">
        <v>6027</v>
      </c>
      <c r="AR87" s="23">
        <v>5610.5</v>
      </c>
      <c r="AS87" s="23">
        <v>5806.5</v>
      </c>
      <c r="AT87" s="23">
        <v>6027</v>
      </c>
      <c r="AU87" s="23">
        <v>5610.5</v>
      </c>
      <c r="AV87" s="23">
        <v>5806.5</v>
      </c>
      <c r="AW87" s="24"/>
      <c r="AX87" s="1"/>
    </row>
    <row r="88" spans="1:50" ht="78" hidden="1" customHeight="1">
      <c r="A88" s="18" t="s">
        <v>286</v>
      </c>
      <c r="B88" s="19" t="s">
        <v>287</v>
      </c>
      <c r="C88" s="20" t="s">
        <v>62</v>
      </c>
      <c r="D88" s="21" t="s">
        <v>288</v>
      </c>
      <c r="E88" s="21" t="s">
        <v>64</v>
      </c>
      <c r="F88" s="21"/>
      <c r="G88" s="21"/>
      <c r="H88" s="21"/>
      <c r="I88" s="21"/>
      <c r="J88" s="21"/>
      <c r="K88" s="21"/>
      <c r="L88" s="21"/>
      <c r="M88" s="21"/>
      <c r="N88" s="21"/>
      <c r="O88" s="21"/>
      <c r="P88" s="21"/>
      <c r="Q88" s="21"/>
      <c r="R88" s="21"/>
      <c r="S88" s="21"/>
      <c r="T88" s="21"/>
      <c r="U88" s="21"/>
      <c r="V88" s="21"/>
      <c r="W88" s="21"/>
      <c r="X88" s="21"/>
      <c r="Y88" s="21"/>
      <c r="Z88" s="21"/>
      <c r="AA88" s="21"/>
      <c r="AB88" s="21"/>
      <c r="AC88" s="21" t="s">
        <v>27</v>
      </c>
      <c r="AD88" s="22" t="s">
        <v>263</v>
      </c>
      <c r="AE88" s="23">
        <v>4221.6000000000004</v>
      </c>
      <c r="AF88" s="23">
        <v>3255.5</v>
      </c>
      <c r="AG88" s="23">
        <v>1172.4000000000001</v>
      </c>
      <c r="AH88" s="23">
        <v>754.4</v>
      </c>
      <c r="AI88" s="23">
        <v>786.8</v>
      </c>
      <c r="AJ88" s="23">
        <v>824.6</v>
      </c>
      <c r="AK88" s="23">
        <v>4164</v>
      </c>
      <c r="AL88" s="23">
        <v>3197.9</v>
      </c>
      <c r="AM88" s="23">
        <v>1172.4000000000001</v>
      </c>
      <c r="AN88" s="23">
        <v>754.4</v>
      </c>
      <c r="AO88" s="23">
        <v>786.8</v>
      </c>
      <c r="AP88" s="23">
        <v>824.6</v>
      </c>
      <c r="AQ88" s="23">
        <v>3255.5</v>
      </c>
      <c r="AR88" s="23">
        <v>1172.4000000000001</v>
      </c>
      <c r="AS88" s="23">
        <v>754.4</v>
      </c>
      <c r="AT88" s="23">
        <v>3197.9</v>
      </c>
      <c r="AU88" s="23">
        <v>1172.4000000000001</v>
      </c>
      <c r="AV88" s="23">
        <v>754.4</v>
      </c>
      <c r="AW88" s="24"/>
      <c r="AX88" s="1"/>
    </row>
    <row r="89" spans="1:50" ht="81" hidden="1" customHeight="1">
      <c r="A89" s="18" t="s">
        <v>289</v>
      </c>
      <c r="B89" s="19" t="s">
        <v>290</v>
      </c>
      <c r="C89" s="20" t="s">
        <v>62</v>
      </c>
      <c r="D89" s="21" t="s">
        <v>291</v>
      </c>
      <c r="E89" s="21" t="s">
        <v>64</v>
      </c>
      <c r="F89" s="21"/>
      <c r="G89" s="21"/>
      <c r="H89" s="21"/>
      <c r="I89" s="21"/>
      <c r="J89" s="21"/>
      <c r="K89" s="21"/>
      <c r="L89" s="21"/>
      <c r="M89" s="21"/>
      <c r="N89" s="21"/>
      <c r="O89" s="21"/>
      <c r="P89" s="21"/>
      <c r="Q89" s="21"/>
      <c r="R89" s="21"/>
      <c r="S89" s="21"/>
      <c r="T89" s="21"/>
      <c r="U89" s="21"/>
      <c r="V89" s="21"/>
      <c r="W89" s="21"/>
      <c r="X89" s="21"/>
      <c r="Y89" s="21"/>
      <c r="Z89" s="21"/>
      <c r="AA89" s="21"/>
      <c r="AB89" s="21"/>
      <c r="AC89" s="21" t="s">
        <v>93</v>
      </c>
      <c r="AD89" s="22" t="s">
        <v>292</v>
      </c>
      <c r="AE89" s="23">
        <v>729.4</v>
      </c>
      <c r="AF89" s="23">
        <v>689</v>
      </c>
      <c r="AG89" s="23">
        <v>1225.0999999999999</v>
      </c>
      <c r="AH89" s="23">
        <v>1282.7</v>
      </c>
      <c r="AI89" s="23">
        <v>1337.8</v>
      </c>
      <c r="AJ89" s="23">
        <v>1402.1</v>
      </c>
      <c r="AK89" s="23">
        <v>632.20000000000005</v>
      </c>
      <c r="AL89" s="23">
        <v>591.79999999999995</v>
      </c>
      <c r="AM89" s="23">
        <v>1183.9000000000001</v>
      </c>
      <c r="AN89" s="23">
        <v>1241.5</v>
      </c>
      <c r="AO89" s="23">
        <v>1296.5999999999999</v>
      </c>
      <c r="AP89" s="23">
        <v>1360.9</v>
      </c>
      <c r="AQ89" s="23">
        <v>689</v>
      </c>
      <c r="AR89" s="23">
        <v>1225.0999999999999</v>
      </c>
      <c r="AS89" s="23">
        <v>1282.7</v>
      </c>
      <c r="AT89" s="23">
        <v>591.79999999999995</v>
      </c>
      <c r="AU89" s="23">
        <v>1183.9000000000001</v>
      </c>
      <c r="AV89" s="23">
        <v>1241.5</v>
      </c>
      <c r="AW89" s="24"/>
      <c r="AX89" s="1"/>
    </row>
    <row r="90" spans="1:50" ht="76.5" hidden="1" customHeight="1">
      <c r="A90" s="18" t="s">
        <v>293</v>
      </c>
      <c r="B90" s="19" t="s">
        <v>294</v>
      </c>
      <c r="C90" s="20" t="s">
        <v>62</v>
      </c>
      <c r="D90" s="21" t="s">
        <v>295</v>
      </c>
      <c r="E90" s="21" t="s">
        <v>64</v>
      </c>
      <c r="F90" s="21"/>
      <c r="G90" s="21"/>
      <c r="H90" s="21"/>
      <c r="I90" s="21"/>
      <c r="J90" s="21"/>
      <c r="K90" s="21"/>
      <c r="L90" s="21"/>
      <c r="M90" s="21"/>
      <c r="N90" s="21"/>
      <c r="O90" s="21"/>
      <c r="P90" s="21"/>
      <c r="Q90" s="21"/>
      <c r="R90" s="21"/>
      <c r="S90" s="21"/>
      <c r="T90" s="21"/>
      <c r="U90" s="21"/>
      <c r="V90" s="21"/>
      <c r="W90" s="21"/>
      <c r="X90" s="21"/>
      <c r="Y90" s="21"/>
      <c r="Z90" s="21"/>
      <c r="AA90" s="21"/>
      <c r="AB90" s="21"/>
      <c r="AC90" s="21" t="s">
        <v>119</v>
      </c>
      <c r="AD90" s="22" t="s">
        <v>120</v>
      </c>
      <c r="AE90" s="23">
        <v>29357.200000000001</v>
      </c>
      <c r="AF90" s="23">
        <v>28128</v>
      </c>
      <c r="AG90" s="23">
        <v>31104.6</v>
      </c>
      <c r="AH90" s="23">
        <v>32566.5</v>
      </c>
      <c r="AI90" s="23">
        <v>33966.800000000003</v>
      </c>
      <c r="AJ90" s="23">
        <v>35597.300000000003</v>
      </c>
      <c r="AK90" s="23">
        <v>29347.200000000001</v>
      </c>
      <c r="AL90" s="23">
        <v>28128</v>
      </c>
      <c r="AM90" s="23">
        <v>31104.6</v>
      </c>
      <c r="AN90" s="23">
        <v>32566.5</v>
      </c>
      <c r="AO90" s="23">
        <v>33966.800000000003</v>
      </c>
      <c r="AP90" s="23">
        <v>35597.300000000003</v>
      </c>
      <c r="AQ90" s="23">
        <v>28128</v>
      </c>
      <c r="AR90" s="23">
        <v>31104.6</v>
      </c>
      <c r="AS90" s="23">
        <v>32566.5</v>
      </c>
      <c r="AT90" s="23">
        <v>28128</v>
      </c>
      <c r="AU90" s="23">
        <v>31104.6</v>
      </c>
      <c r="AV90" s="23">
        <v>32566.5</v>
      </c>
      <c r="AW90" s="24"/>
      <c r="AX90" s="1"/>
    </row>
    <row r="91" spans="1:50" ht="204" hidden="1" customHeight="1">
      <c r="A91" s="25"/>
      <c r="B91" s="26"/>
      <c r="C91" s="27"/>
      <c r="D91" s="28"/>
      <c r="E91" s="28"/>
      <c r="F91" s="28"/>
      <c r="G91" s="28"/>
      <c r="H91" s="28"/>
      <c r="I91" s="28"/>
      <c r="J91" s="28"/>
      <c r="K91" s="28"/>
      <c r="L91" s="28"/>
      <c r="M91" s="28" t="s">
        <v>121</v>
      </c>
      <c r="N91" s="28" t="s">
        <v>71</v>
      </c>
      <c r="O91" s="28" t="s">
        <v>122</v>
      </c>
      <c r="P91" s="28" t="s">
        <v>123</v>
      </c>
      <c r="Q91" s="28"/>
      <c r="R91" s="28"/>
      <c r="S91" s="28"/>
      <c r="T91" s="28"/>
      <c r="U91" s="28"/>
      <c r="V91" s="28"/>
      <c r="W91" s="28"/>
      <c r="X91" s="28"/>
      <c r="Y91" s="28"/>
      <c r="Z91" s="28"/>
      <c r="AA91" s="28"/>
      <c r="AB91" s="28"/>
      <c r="AC91" s="29"/>
      <c r="AD91" s="28" t="s">
        <v>120</v>
      </c>
      <c r="AE91" s="30">
        <v>100</v>
      </c>
      <c r="AF91" s="30">
        <v>100</v>
      </c>
      <c r="AG91" s="30">
        <v>0</v>
      </c>
      <c r="AH91" s="30">
        <v>0</v>
      </c>
      <c r="AI91" s="30">
        <v>0</v>
      </c>
      <c r="AJ91" s="30">
        <v>0</v>
      </c>
      <c r="AK91" s="30">
        <v>100</v>
      </c>
      <c r="AL91" s="30">
        <v>100</v>
      </c>
      <c r="AM91" s="30">
        <v>0</v>
      </c>
      <c r="AN91" s="30">
        <v>0</v>
      </c>
      <c r="AO91" s="30">
        <v>0</v>
      </c>
      <c r="AP91" s="30">
        <v>0</v>
      </c>
      <c r="AQ91" s="30">
        <v>100</v>
      </c>
      <c r="AR91" s="30">
        <v>0</v>
      </c>
      <c r="AS91" s="30">
        <v>0</v>
      </c>
      <c r="AT91" s="30">
        <v>100</v>
      </c>
      <c r="AU91" s="30">
        <v>0</v>
      </c>
      <c r="AV91" s="30">
        <v>0</v>
      </c>
      <c r="AW91" s="30"/>
      <c r="AX91" s="1"/>
    </row>
    <row r="92" spans="1:50" ht="84.75" hidden="1" customHeight="1">
      <c r="A92" s="18" t="s">
        <v>296</v>
      </c>
      <c r="B92" s="19" t="s">
        <v>297</v>
      </c>
      <c r="C92" s="20" t="s">
        <v>62</v>
      </c>
      <c r="D92" s="21" t="s">
        <v>298</v>
      </c>
      <c r="E92" s="21" t="s">
        <v>64</v>
      </c>
      <c r="F92" s="21"/>
      <c r="G92" s="21"/>
      <c r="H92" s="21"/>
      <c r="I92" s="21"/>
      <c r="J92" s="21"/>
      <c r="K92" s="21"/>
      <c r="L92" s="21"/>
      <c r="M92" s="21"/>
      <c r="N92" s="21"/>
      <c r="O92" s="21"/>
      <c r="P92" s="21"/>
      <c r="Q92" s="21"/>
      <c r="R92" s="21"/>
      <c r="S92" s="21"/>
      <c r="T92" s="21"/>
      <c r="U92" s="21"/>
      <c r="V92" s="21"/>
      <c r="W92" s="21"/>
      <c r="X92" s="21"/>
      <c r="Y92" s="21"/>
      <c r="Z92" s="21"/>
      <c r="AA92" s="21"/>
      <c r="AB92" s="21"/>
      <c r="AC92" s="21" t="s">
        <v>141</v>
      </c>
      <c r="AD92" s="22" t="s">
        <v>142</v>
      </c>
      <c r="AE92" s="23">
        <v>7</v>
      </c>
      <c r="AF92" s="23">
        <v>7</v>
      </c>
      <c r="AG92" s="23">
        <v>131</v>
      </c>
      <c r="AH92" s="23">
        <v>137.19999999999999</v>
      </c>
      <c r="AI92" s="23">
        <v>143.1</v>
      </c>
      <c r="AJ92" s="23">
        <v>149.9</v>
      </c>
      <c r="AK92" s="23">
        <v>7</v>
      </c>
      <c r="AL92" s="23">
        <v>7</v>
      </c>
      <c r="AM92" s="23">
        <v>131</v>
      </c>
      <c r="AN92" s="23">
        <v>137.19999999999999</v>
      </c>
      <c r="AO92" s="23">
        <v>143.1</v>
      </c>
      <c r="AP92" s="23">
        <v>149.9</v>
      </c>
      <c r="AQ92" s="23">
        <v>7</v>
      </c>
      <c r="AR92" s="23">
        <v>131</v>
      </c>
      <c r="AS92" s="23">
        <v>137.19999999999999</v>
      </c>
      <c r="AT92" s="23">
        <v>7</v>
      </c>
      <c r="AU92" s="23">
        <v>131</v>
      </c>
      <c r="AV92" s="23">
        <v>137.19999999999999</v>
      </c>
      <c r="AW92" s="24"/>
      <c r="AX92" s="1"/>
    </row>
    <row r="93" spans="1:50" ht="174.75" hidden="1" customHeight="1">
      <c r="A93" s="18" t="s">
        <v>299</v>
      </c>
      <c r="B93" s="19" t="s">
        <v>300</v>
      </c>
      <c r="C93" s="20" t="s">
        <v>62</v>
      </c>
      <c r="D93" s="21" t="s">
        <v>301</v>
      </c>
      <c r="E93" s="21" t="s">
        <v>64</v>
      </c>
      <c r="F93" s="21"/>
      <c r="G93" s="21"/>
      <c r="H93" s="21"/>
      <c r="I93" s="21"/>
      <c r="J93" s="21"/>
      <c r="K93" s="21"/>
      <c r="L93" s="21"/>
      <c r="M93" s="21"/>
      <c r="N93" s="21"/>
      <c r="O93" s="21"/>
      <c r="P93" s="21"/>
      <c r="Q93" s="21"/>
      <c r="R93" s="21"/>
      <c r="S93" s="21"/>
      <c r="T93" s="21"/>
      <c r="U93" s="21"/>
      <c r="V93" s="21"/>
      <c r="W93" s="21"/>
      <c r="X93" s="21"/>
      <c r="Y93" s="21"/>
      <c r="Z93" s="21"/>
      <c r="AA93" s="21"/>
      <c r="AB93" s="21"/>
      <c r="AC93" s="21" t="s">
        <v>93</v>
      </c>
      <c r="AD93" s="22" t="s">
        <v>74</v>
      </c>
      <c r="AE93" s="23">
        <v>2780</v>
      </c>
      <c r="AF93" s="23">
        <v>1856.9</v>
      </c>
      <c r="AG93" s="23">
        <v>1606.3</v>
      </c>
      <c r="AH93" s="23">
        <v>1681.8</v>
      </c>
      <c r="AI93" s="23">
        <v>1754.1</v>
      </c>
      <c r="AJ93" s="23">
        <v>1838.3</v>
      </c>
      <c r="AK93" s="23">
        <v>2625.8</v>
      </c>
      <c r="AL93" s="23">
        <v>1704.1</v>
      </c>
      <c r="AM93" s="23">
        <v>1606.3</v>
      </c>
      <c r="AN93" s="23">
        <v>1681.8</v>
      </c>
      <c r="AO93" s="23">
        <v>1754.1</v>
      </c>
      <c r="AP93" s="23">
        <v>1838.3</v>
      </c>
      <c r="AQ93" s="23">
        <v>1856.9</v>
      </c>
      <c r="AR93" s="23">
        <v>1606.3</v>
      </c>
      <c r="AS93" s="23">
        <v>1681.8</v>
      </c>
      <c r="AT93" s="23">
        <v>1704.1</v>
      </c>
      <c r="AU93" s="23">
        <v>1606.3</v>
      </c>
      <c r="AV93" s="23">
        <v>1681.8</v>
      </c>
      <c r="AW93" s="24"/>
      <c r="AX93" s="1"/>
    </row>
    <row r="94" spans="1:50" ht="65.25" hidden="1" customHeight="1">
      <c r="A94" s="18" t="s">
        <v>302</v>
      </c>
      <c r="B94" s="19" t="s">
        <v>303</v>
      </c>
      <c r="C94" s="20" t="s">
        <v>62</v>
      </c>
      <c r="D94" s="21" t="s">
        <v>304</v>
      </c>
      <c r="E94" s="21" t="s">
        <v>64</v>
      </c>
      <c r="F94" s="21"/>
      <c r="G94" s="21"/>
      <c r="H94" s="21"/>
      <c r="I94" s="21"/>
      <c r="J94" s="21"/>
      <c r="K94" s="21"/>
      <c r="L94" s="21"/>
      <c r="M94" s="21"/>
      <c r="N94" s="21"/>
      <c r="O94" s="21"/>
      <c r="P94" s="21"/>
      <c r="Q94" s="21"/>
      <c r="R94" s="21"/>
      <c r="S94" s="21"/>
      <c r="T94" s="21"/>
      <c r="U94" s="21"/>
      <c r="V94" s="21"/>
      <c r="W94" s="21"/>
      <c r="X94" s="21"/>
      <c r="Y94" s="21"/>
      <c r="Z94" s="21"/>
      <c r="AA94" s="21"/>
      <c r="AB94" s="21"/>
      <c r="AC94" s="21" t="s">
        <v>98</v>
      </c>
      <c r="AD94" s="22" t="s">
        <v>146</v>
      </c>
      <c r="AE94" s="23">
        <v>113.5</v>
      </c>
      <c r="AF94" s="23">
        <v>110.7</v>
      </c>
      <c r="AG94" s="23">
        <v>31</v>
      </c>
      <c r="AH94" s="23">
        <v>32.5</v>
      </c>
      <c r="AI94" s="23">
        <v>33.9</v>
      </c>
      <c r="AJ94" s="23">
        <v>35.5</v>
      </c>
      <c r="AK94" s="23">
        <v>113.5</v>
      </c>
      <c r="AL94" s="23">
        <v>110.7</v>
      </c>
      <c r="AM94" s="23">
        <v>31</v>
      </c>
      <c r="AN94" s="23">
        <v>32.5</v>
      </c>
      <c r="AO94" s="23">
        <v>33.9</v>
      </c>
      <c r="AP94" s="23">
        <v>35.5</v>
      </c>
      <c r="AQ94" s="23">
        <v>110.7</v>
      </c>
      <c r="AR94" s="23">
        <v>31</v>
      </c>
      <c r="AS94" s="23">
        <v>32.5</v>
      </c>
      <c r="AT94" s="23">
        <v>110.7</v>
      </c>
      <c r="AU94" s="23">
        <v>31</v>
      </c>
      <c r="AV94" s="23">
        <v>32.5</v>
      </c>
      <c r="AW94" s="24"/>
      <c r="AX94" s="1"/>
    </row>
    <row r="95" spans="1:50" ht="60" hidden="1" customHeight="1">
      <c r="A95" s="13" t="s">
        <v>305</v>
      </c>
      <c r="B95" s="14" t="s">
        <v>306</v>
      </c>
      <c r="C95" s="15" t="s">
        <v>55</v>
      </c>
      <c r="D95" s="15" t="s">
        <v>55</v>
      </c>
      <c r="E95" s="15" t="s">
        <v>55</v>
      </c>
      <c r="F95" s="15" t="s">
        <v>55</v>
      </c>
      <c r="G95" s="15" t="s">
        <v>55</v>
      </c>
      <c r="H95" s="15" t="s">
        <v>55</v>
      </c>
      <c r="I95" s="15" t="s">
        <v>55</v>
      </c>
      <c r="J95" s="15" t="s">
        <v>55</v>
      </c>
      <c r="K95" s="15" t="s">
        <v>55</v>
      </c>
      <c r="L95" s="15" t="s">
        <v>55</v>
      </c>
      <c r="M95" s="15" t="s">
        <v>55</v>
      </c>
      <c r="N95" s="15" t="s">
        <v>55</v>
      </c>
      <c r="O95" s="15" t="s">
        <v>55</v>
      </c>
      <c r="P95" s="15" t="s">
        <v>55</v>
      </c>
      <c r="Q95" s="15" t="s">
        <v>55</v>
      </c>
      <c r="R95" s="15" t="s">
        <v>55</v>
      </c>
      <c r="S95" s="15" t="s">
        <v>55</v>
      </c>
      <c r="T95" s="15" t="s">
        <v>55</v>
      </c>
      <c r="U95" s="15" t="s">
        <v>55</v>
      </c>
      <c r="V95" s="15" t="s">
        <v>55</v>
      </c>
      <c r="W95" s="15" t="s">
        <v>55</v>
      </c>
      <c r="X95" s="15" t="s">
        <v>55</v>
      </c>
      <c r="Y95" s="15" t="s">
        <v>55</v>
      </c>
      <c r="Z95" s="15" t="s">
        <v>55</v>
      </c>
      <c r="AA95" s="15" t="s">
        <v>55</v>
      </c>
      <c r="AB95" s="15" t="s">
        <v>55</v>
      </c>
      <c r="AC95" s="15" t="s">
        <v>55</v>
      </c>
      <c r="AD95" s="15" t="s">
        <v>55</v>
      </c>
      <c r="AE95" s="16">
        <v>9571.1</v>
      </c>
      <c r="AF95" s="16">
        <v>9021.9</v>
      </c>
      <c r="AG95" s="16">
        <v>7061.5</v>
      </c>
      <c r="AH95" s="16">
        <v>2065.1</v>
      </c>
      <c r="AI95" s="16">
        <v>2065.1</v>
      </c>
      <c r="AJ95" s="16">
        <v>2065.1</v>
      </c>
      <c r="AK95" s="16">
        <v>9219.4</v>
      </c>
      <c r="AL95" s="16">
        <v>8975.7999999999993</v>
      </c>
      <c r="AM95" s="16">
        <v>7039.3</v>
      </c>
      <c r="AN95" s="16">
        <v>2040.1</v>
      </c>
      <c r="AO95" s="16">
        <v>2040.1</v>
      </c>
      <c r="AP95" s="16">
        <v>2040.1</v>
      </c>
      <c r="AQ95" s="16">
        <v>9021.9</v>
      </c>
      <c r="AR95" s="16">
        <v>7061.5</v>
      </c>
      <c r="AS95" s="16">
        <v>2065.1</v>
      </c>
      <c r="AT95" s="16">
        <v>8975.7999999999993</v>
      </c>
      <c r="AU95" s="16">
        <v>7039.3</v>
      </c>
      <c r="AV95" s="16">
        <v>2040.1</v>
      </c>
      <c r="AW95" s="17"/>
      <c r="AX95" s="1"/>
    </row>
    <row r="96" spans="1:50" ht="75" hidden="1" customHeight="1">
      <c r="A96" s="18" t="s">
        <v>307</v>
      </c>
      <c r="B96" s="19" t="s">
        <v>308</v>
      </c>
      <c r="C96" s="20" t="s">
        <v>62</v>
      </c>
      <c r="D96" s="21" t="s">
        <v>157</v>
      </c>
      <c r="E96" s="21" t="s">
        <v>64</v>
      </c>
      <c r="F96" s="21"/>
      <c r="G96" s="21"/>
      <c r="H96" s="21"/>
      <c r="I96" s="21"/>
      <c r="J96" s="21"/>
      <c r="K96" s="21"/>
      <c r="L96" s="21"/>
      <c r="M96" s="21"/>
      <c r="N96" s="21"/>
      <c r="O96" s="21"/>
      <c r="P96" s="21"/>
      <c r="Q96" s="21"/>
      <c r="R96" s="21"/>
      <c r="S96" s="21"/>
      <c r="T96" s="21"/>
      <c r="U96" s="21"/>
      <c r="V96" s="21"/>
      <c r="W96" s="21"/>
      <c r="X96" s="21"/>
      <c r="Y96" s="21"/>
      <c r="Z96" s="21"/>
      <c r="AA96" s="21"/>
      <c r="AB96" s="21"/>
      <c r="AC96" s="21" t="s">
        <v>27</v>
      </c>
      <c r="AD96" s="22" t="s">
        <v>309</v>
      </c>
      <c r="AE96" s="23">
        <v>979.2</v>
      </c>
      <c r="AF96" s="23">
        <v>806.8</v>
      </c>
      <c r="AG96" s="23">
        <v>0</v>
      </c>
      <c r="AH96" s="23">
        <v>0</v>
      </c>
      <c r="AI96" s="23">
        <v>0</v>
      </c>
      <c r="AJ96" s="23">
        <v>0</v>
      </c>
      <c r="AK96" s="23">
        <v>979.2</v>
      </c>
      <c r="AL96" s="23">
        <v>806.8</v>
      </c>
      <c r="AM96" s="23">
        <v>0</v>
      </c>
      <c r="AN96" s="23">
        <v>0</v>
      </c>
      <c r="AO96" s="23">
        <v>0</v>
      </c>
      <c r="AP96" s="23">
        <v>0</v>
      </c>
      <c r="AQ96" s="23">
        <v>806.8</v>
      </c>
      <c r="AR96" s="23">
        <v>0</v>
      </c>
      <c r="AS96" s="23">
        <v>0</v>
      </c>
      <c r="AT96" s="23">
        <v>806.8</v>
      </c>
      <c r="AU96" s="23">
        <v>0</v>
      </c>
      <c r="AV96" s="23">
        <v>0</v>
      </c>
      <c r="AW96" s="24"/>
      <c r="AX96" s="1"/>
    </row>
    <row r="97" spans="1:50" ht="153" hidden="1" customHeight="1">
      <c r="A97" s="18" t="s">
        <v>310</v>
      </c>
      <c r="B97" s="19" t="s">
        <v>311</v>
      </c>
      <c r="C97" s="20" t="s">
        <v>62</v>
      </c>
      <c r="D97" s="21" t="s">
        <v>157</v>
      </c>
      <c r="E97" s="21" t="s">
        <v>64</v>
      </c>
      <c r="F97" s="21"/>
      <c r="G97" s="21"/>
      <c r="H97" s="21"/>
      <c r="I97" s="21"/>
      <c r="J97" s="21"/>
      <c r="K97" s="21"/>
      <c r="L97" s="21"/>
      <c r="M97" s="21"/>
      <c r="N97" s="21"/>
      <c r="O97" s="21"/>
      <c r="P97" s="21"/>
      <c r="Q97" s="21"/>
      <c r="R97" s="21"/>
      <c r="S97" s="21"/>
      <c r="T97" s="21"/>
      <c r="U97" s="21"/>
      <c r="V97" s="21"/>
      <c r="W97" s="21"/>
      <c r="X97" s="21"/>
      <c r="Y97" s="21"/>
      <c r="Z97" s="21"/>
      <c r="AA97" s="21"/>
      <c r="AB97" s="21"/>
      <c r="AC97" s="21" t="s">
        <v>83</v>
      </c>
      <c r="AD97" s="22" t="s">
        <v>84</v>
      </c>
      <c r="AE97" s="23">
        <v>5908.6</v>
      </c>
      <c r="AF97" s="23">
        <v>5531.8</v>
      </c>
      <c r="AG97" s="23">
        <v>7061.5</v>
      </c>
      <c r="AH97" s="23">
        <v>2065.1</v>
      </c>
      <c r="AI97" s="23">
        <v>2065.1</v>
      </c>
      <c r="AJ97" s="23">
        <v>2065.1</v>
      </c>
      <c r="AK97" s="23">
        <v>5556.9</v>
      </c>
      <c r="AL97" s="23">
        <v>5485.7</v>
      </c>
      <c r="AM97" s="23">
        <v>7039.3</v>
      </c>
      <c r="AN97" s="23">
        <v>2040.1</v>
      </c>
      <c r="AO97" s="23">
        <v>2040.1</v>
      </c>
      <c r="AP97" s="23">
        <v>2040.1</v>
      </c>
      <c r="AQ97" s="23">
        <v>5531.8</v>
      </c>
      <c r="AR97" s="23">
        <v>7061.5</v>
      </c>
      <c r="AS97" s="23">
        <v>2065.1</v>
      </c>
      <c r="AT97" s="23">
        <v>5485.7</v>
      </c>
      <c r="AU97" s="23">
        <v>7039.3</v>
      </c>
      <c r="AV97" s="23">
        <v>2040.1</v>
      </c>
      <c r="AW97" s="24"/>
      <c r="AX97" s="1"/>
    </row>
    <row r="98" spans="1:50" ht="72" hidden="1" customHeight="1">
      <c r="A98" s="18" t="s">
        <v>312</v>
      </c>
      <c r="B98" s="19" t="s">
        <v>313</v>
      </c>
      <c r="C98" s="20" t="s">
        <v>62</v>
      </c>
      <c r="D98" s="21" t="s">
        <v>157</v>
      </c>
      <c r="E98" s="21" t="s">
        <v>64</v>
      </c>
      <c r="F98" s="21"/>
      <c r="G98" s="21"/>
      <c r="H98" s="21"/>
      <c r="I98" s="21"/>
      <c r="J98" s="21"/>
      <c r="K98" s="21"/>
      <c r="L98" s="21"/>
      <c r="M98" s="21"/>
      <c r="N98" s="21"/>
      <c r="O98" s="21"/>
      <c r="P98" s="21"/>
      <c r="Q98" s="21"/>
      <c r="R98" s="21"/>
      <c r="S98" s="21"/>
      <c r="T98" s="21"/>
      <c r="U98" s="21"/>
      <c r="V98" s="21"/>
      <c r="W98" s="21"/>
      <c r="X98" s="21"/>
      <c r="Y98" s="21"/>
      <c r="Z98" s="21"/>
      <c r="AA98" s="21"/>
      <c r="AB98" s="21"/>
      <c r="AC98" s="21" t="s">
        <v>93</v>
      </c>
      <c r="AD98" s="22" t="s">
        <v>74</v>
      </c>
      <c r="AE98" s="23">
        <v>24</v>
      </c>
      <c r="AF98" s="23">
        <v>24</v>
      </c>
      <c r="AG98" s="23">
        <v>0</v>
      </c>
      <c r="AH98" s="23">
        <v>0</v>
      </c>
      <c r="AI98" s="23">
        <v>0</v>
      </c>
      <c r="AJ98" s="23">
        <v>0</v>
      </c>
      <c r="AK98" s="23">
        <v>24</v>
      </c>
      <c r="AL98" s="23">
        <v>24</v>
      </c>
      <c r="AM98" s="23">
        <v>0</v>
      </c>
      <c r="AN98" s="23">
        <v>0</v>
      </c>
      <c r="AO98" s="23">
        <v>0</v>
      </c>
      <c r="AP98" s="23">
        <v>0</v>
      </c>
      <c r="AQ98" s="23">
        <v>24</v>
      </c>
      <c r="AR98" s="23">
        <v>0</v>
      </c>
      <c r="AS98" s="23">
        <v>0</v>
      </c>
      <c r="AT98" s="23">
        <v>24</v>
      </c>
      <c r="AU98" s="23">
        <v>0</v>
      </c>
      <c r="AV98" s="23">
        <v>0</v>
      </c>
      <c r="AW98" s="24"/>
      <c r="AX98" s="1"/>
    </row>
    <row r="99" spans="1:50" ht="73.5" hidden="1" customHeight="1">
      <c r="A99" s="18" t="s">
        <v>314</v>
      </c>
      <c r="B99" s="19" t="s">
        <v>315</v>
      </c>
      <c r="C99" s="20" t="s">
        <v>62</v>
      </c>
      <c r="D99" s="21" t="s">
        <v>157</v>
      </c>
      <c r="E99" s="21" t="s">
        <v>64</v>
      </c>
      <c r="F99" s="21"/>
      <c r="G99" s="21"/>
      <c r="H99" s="21"/>
      <c r="I99" s="21"/>
      <c r="J99" s="21"/>
      <c r="K99" s="21"/>
      <c r="L99" s="21"/>
      <c r="M99" s="21"/>
      <c r="N99" s="21"/>
      <c r="O99" s="21"/>
      <c r="P99" s="21"/>
      <c r="Q99" s="21"/>
      <c r="R99" s="21"/>
      <c r="S99" s="21"/>
      <c r="T99" s="21"/>
      <c r="U99" s="21"/>
      <c r="V99" s="21"/>
      <c r="W99" s="21"/>
      <c r="X99" s="21"/>
      <c r="Y99" s="21"/>
      <c r="Z99" s="21"/>
      <c r="AA99" s="21"/>
      <c r="AB99" s="21"/>
      <c r="AC99" s="21" t="s">
        <v>119</v>
      </c>
      <c r="AD99" s="22" t="s">
        <v>120</v>
      </c>
      <c r="AE99" s="23">
        <v>2659.3</v>
      </c>
      <c r="AF99" s="23">
        <v>2659.3</v>
      </c>
      <c r="AG99" s="23">
        <v>0</v>
      </c>
      <c r="AH99" s="23">
        <v>0</v>
      </c>
      <c r="AI99" s="23">
        <v>0</v>
      </c>
      <c r="AJ99" s="23">
        <v>0</v>
      </c>
      <c r="AK99" s="23">
        <v>2659.3</v>
      </c>
      <c r="AL99" s="23">
        <v>2659.3</v>
      </c>
      <c r="AM99" s="23">
        <v>0</v>
      </c>
      <c r="AN99" s="23">
        <v>0</v>
      </c>
      <c r="AO99" s="23">
        <v>0</v>
      </c>
      <c r="AP99" s="23">
        <v>0</v>
      </c>
      <c r="AQ99" s="23">
        <v>2659.3</v>
      </c>
      <c r="AR99" s="23">
        <v>0</v>
      </c>
      <c r="AS99" s="23">
        <v>0</v>
      </c>
      <c r="AT99" s="23">
        <v>2659.3</v>
      </c>
      <c r="AU99" s="23">
        <v>0</v>
      </c>
      <c r="AV99" s="23">
        <v>0</v>
      </c>
      <c r="AW99" s="24"/>
      <c r="AX99" s="1"/>
    </row>
    <row r="100" spans="1:50" ht="120" hidden="1" customHeight="1">
      <c r="A100" s="13" t="s">
        <v>316</v>
      </c>
      <c r="B100" s="14" t="s">
        <v>317</v>
      </c>
      <c r="C100" s="15" t="s">
        <v>55</v>
      </c>
      <c r="D100" s="15" t="s">
        <v>55</v>
      </c>
      <c r="E100" s="15" t="s">
        <v>55</v>
      </c>
      <c r="F100" s="15" t="s">
        <v>55</v>
      </c>
      <c r="G100" s="15" t="s">
        <v>55</v>
      </c>
      <c r="H100" s="15" t="s">
        <v>55</v>
      </c>
      <c r="I100" s="15" t="s">
        <v>55</v>
      </c>
      <c r="J100" s="15" t="s">
        <v>55</v>
      </c>
      <c r="K100" s="15" t="s">
        <v>55</v>
      </c>
      <c r="L100" s="15" t="s">
        <v>55</v>
      </c>
      <c r="M100" s="15" t="s">
        <v>55</v>
      </c>
      <c r="N100" s="15" t="s">
        <v>55</v>
      </c>
      <c r="O100" s="15" t="s">
        <v>55</v>
      </c>
      <c r="P100" s="15" t="s">
        <v>55</v>
      </c>
      <c r="Q100" s="15" t="s">
        <v>55</v>
      </c>
      <c r="R100" s="15" t="s">
        <v>55</v>
      </c>
      <c r="S100" s="15" t="s">
        <v>55</v>
      </c>
      <c r="T100" s="15" t="s">
        <v>55</v>
      </c>
      <c r="U100" s="15" t="s">
        <v>55</v>
      </c>
      <c r="V100" s="15" t="s">
        <v>55</v>
      </c>
      <c r="W100" s="15" t="s">
        <v>55</v>
      </c>
      <c r="X100" s="15" t="s">
        <v>55</v>
      </c>
      <c r="Y100" s="15" t="s">
        <v>55</v>
      </c>
      <c r="Z100" s="15" t="s">
        <v>55</v>
      </c>
      <c r="AA100" s="15" t="s">
        <v>55</v>
      </c>
      <c r="AB100" s="15" t="s">
        <v>55</v>
      </c>
      <c r="AC100" s="15" t="s">
        <v>55</v>
      </c>
      <c r="AD100" s="15" t="s">
        <v>55</v>
      </c>
      <c r="AE100" s="16">
        <v>31466.1</v>
      </c>
      <c r="AF100" s="16">
        <v>30026.7</v>
      </c>
      <c r="AG100" s="16">
        <v>22000</v>
      </c>
      <c r="AH100" s="16">
        <v>22000</v>
      </c>
      <c r="AI100" s="16">
        <v>22000</v>
      </c>
      <c r="AJ100" s="16">
        <v>22000</v>
      </c>
      <c r="AK100" s="16">
        <v>31373.4</v>
      </c>
      <c r="AL100" s="16">
        <v>29954</v>
      </c>
      <c r="AM100" s="16">
        <v>21960</v>
      </c>
      <c r="AN100" s="16">
        <v>21960</v>
      </c>
      <c r="AO100" s="16">
        <v>21960</v>
      </c>
      <c r="AP100" s="16">
        <v>21960</v>
      </c>
      <c r="AQ100" s="16">
        <v>30026.7</v>
      </c>
      <c r="AR100" s="16">
        <v>22000</v>
      </c>
      <c r="AS100" s="16">
        <v>22000</v>
      </c>
      <c r="AT100" s="16">
        <v>29954</v>
      </c>
      <c r="AU100" s="16">
        <v>21960</v>
      </c>
      <c r="AV100" s="16">
        <v>21960</v>
      </c>
      <c r="AW100" s="17"/>
      <c r="AX100" s="1"/>
    </row>
    <row r="101" spans="1:50" ht="95.25" hidden="1" customHeight="1">
      <c r="A101" s="18" t="s">
        <v>318</v>
      </c>
      <c r="B101" s="19" t="s">
        <v>319</v>
      </c>
      <c r="C101" s="20" t="s">
        <v>62</v>
      </c>
      <c r="D101" s="21" t="s">
        <v>162</v>
      </c>
      <c r="E101" s="21" t="s">
        <v>64</v>
      </c>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t="s">
        <v>27</v>
      </c>
      <c r="AD101" s="22" t="s">
        <v>320</v>
      </c>
      <c r="AE101" s="23">
        <v>30887.8</v>
      </c>
      <c r="AF101" s="23">
        <v>29527.3</v>
      </c>
      <c r="AG101" s="23">
        <v>22000</v>
      </c>
      <c r="AH101" s="23">
        <v>22000</v>
      </c>
      <c r="AI101" s="23">
        <v>22000</v>
      </c>
      <c r="AJ101" s="23">
        <v>22000</v>
      </c>
      <c r="AK101" s="23">
        <v>30795.1</v>
      </c>
      <c r="AL101" s="23">
        <v>29454.6</v>
      </c>
      <c r="AM101" s="23">
        <v>21960</v>
      </c>
      <c r="AN101" s="23">
        <v>21960</v>
      </c>
      <c r="AO101" s="23">
        <v>21960</v>
      </c>
      <c r="AP101" s="23">
        <v>21960</v>
      </c>
      <c r="AQ101" s="23">
        <v>29527.3</v>
      </c>
      <c r="AR101" s="23">
        <v>22000</v>
      </c>
      <c r="AS101" s="23">
        <v>22000</v>
      </c>
      <c r="AT101" s="23">
        <v>29454.6</v>
      </c>
      <c r="AU101" s="23">
        <v>21960</v>
      </c>
      <c r="AV101" s="23">
        <v>21960</v>
      </c>
      <c r="AW101" s="24"/>
      <c r="AX101" s="1"/>
    </row>
    <row r="102" spans="1:50" ht="103.5" hidden="1" customHeight="1">
      <c r="A102" s="18" t="s">
        <v>321</v>
      </c>
      <c r="B102" s="19" t="s">
        <v>322</v>
      </c>
      <c r="C102" s="20" t="s">
        <v>62</v>
      </c>
      <c r="D102" s="21" t="s">
        <v>169</v>
      </c>
      <c r="E102" s="21" t="s">
        <v>64</v>
      </c>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t="s">
        <v>27</v>
      </c>
      <c r="AD102" s="22" t="s">
        <v>323</v>
      </c>
      <c r="AE102" s="23">
        <v>578.29999999999995</v>
      </c>
      <c r="AF102" s="23">
        <v>499.4</v>
      </c>
      <c r="AG102" s="23">
        <v>0</v>
      </c>
      <c r="AH102" s="23">
        <v>0</v>
      </c>
      <c r="AI102" s="23">
        <v>0</v>
      </c>
      <c r="AJ102" s="23">
        <v>0</v>
      </c>
      <c r="AK102" s="23">
        <v>578.29999999999995</v>
      </c>
      <c r="AL102" s="23">
        <v>499.4</v>
      </c>
      <c r="AM102" s="23">
        <v>0</v>
      </c>
      <c r="AN102" s="23">
        <v>0</v>
      </c>
      <c r="AO102" s="23">
        <v>0</v>
      </c>
      <c r="AP102" s="23">
        <v>0</v>
      </c>
      <c r="AQ102" s="23">
        <v>499.4</v>
      </c>
      <c r="AR102" s="23">
        <v>0</v>
      </c>
      <c r="AS102" s="23">
        <v>0</v>
      </c>
      <c r="AT102" s="23">
        <v>499.4</v>
      </c>
      <c r="AU102" s="23">
        <v>0</v>
      </c>
      <c r="AV102" s="23">
        <v>0</v>
      </c>
      <c r="AW102" s="24"/>
      <c r="AX102" s="1"/>
    </row>
    <row r="103" spans="1:50" ht="108" hidden="1" customHeight="1">
      <c r="A103" s="13" t="s">
        <v>324</v>
      </c>
      <c r="B103" s="14" t="s">
        <v>325</v>
      </c>
      <c r="C103" s="15" t="s">
        <v>55</v>
      </c>
      <c r="D103" s="15" t="s">
        <v>55</v>
      </c>
      <c r="E103" s="15" t="s">
        <v>55</v>
      </c>
      <c r="F103" s="15" t="s">
        <v>55</v>
      </c>
      <c r="G103" s="15" t="s">
        <v>55</v>
      </c>
      <c r="H103" s="15" t="s">
        <v>55</v>
      </c>
      <c r="I103" s="15" t="s">
        <v>55</v>
      </c>
      <c r="J103" s="15" t="s">
        <v>55</v>
      </c>
      <c r="K103" s="15" t="s">
        <v>55</v>
      </c>
      <c r="L103" s="15" t="s">
        <v>55</v>
      </c>
      <c r="M103" s="15" t="s">
        <v>55</v>
      </c>
      <c r="N103" s="15" t="s">
        <v>55</v>
      </c>
      <c r="O103" s="15" t="s">
        <v>55</v>
      </c>
      <c r="P103" s="15" t="s">
        <v>55</v>
      </c>
      <c r="Q103" s="15" t="s">
        <v>55</v>
      </c>
      <c r="R103" s="15" t="s">
        <v>55</v>
      </c>
      <c r="S103" s="15" t="s">
        <v>55</v>
      </c>
      <c r="T103" s="15" t="s">
        <v>55</v>
      </c>
      <c r="U103" s="15" t="s">
        <v>55</v>
      </c>
      <c r="V103" s="15" t="s">
        <v>55</v>
      </c>
      <c r="W103" s="15" t="s">
        <v>55</v>
      </c>
      <c r="X103" s="15" t="s">
        <v>55</v>
      </c>
      <c r="Y103" s="15" t="s">
        <v>55</v>
      </c>
      <c r="Z103" s="15" t="s">
        <v>55</v>
      </c>
      <c r="AA103" s="15" t="s">
        <v>55</v>
      </c>
      <c r="AB103" s="15" t="s">
        <v>55</v>
      </c>
      <c r="AC103" s="15" t="s">
        <v>55</v>
      </c>
      <c r="AD103" s="15" t="s">
        <v>55</v>
      </c>
      <c r="AE103" s="16">
        <v>2872.7</v>
      </c>
      <c r="AF103" s="16">
        <v>2868.2</v>
      </c>
      <c r="AG103" s="16">
        <v>2691.2</v>
      </c>
      <c r="AH103" s="16">
        <v>2691.2</v>
      </c>
      <c r="AI103" s="16">
        <v>2691.2</v>
      </c>
      <c r="AJ103" s="16">
        <v>2820.4</v>
      </c>
      <c r="AK103" s="16">
        <v>2851.7</v>
      </c>
      <c r="AL103" s="16">
        <v>2847.2</v>
      </c>
      <c r="AM103" s="16">
        <v>2690.8</v>
      </c>
      <c r="AN103" s="16">
        <v>2691.2</v>
      </c>
      <c r="AO103" s="16">
        <v>2691.2</v>
      </c>
      <c r="AP103" s="16">
        <v>2820.4</v>
      </c>
      <c r="AQ103" s="16">
        <v>2868.2</v>
      </c>
      <c r="AR103" s="16">
        <v>2691.2</v>
      </c>
      <c r="AS103" s="16">
        <v>2691.2</v>
      </c>
      <c r="AT103" s="16">
        <v>2847.2</v>
      </c>
      <c r="AU103" s="16">
        <v>2690.8</v>
      </c>
      <c r="AV103" s="16">
        <v>2691.2</v>
      </c>
      <c r="AW103" s="17"/>
      <c r="AX103" s="1"/>
    </row>
    <row r="104" spans="1:50" ht="36" hidden="1" customHeight="1">
      <c r="A104" s="13" t="s">
        <v>326</v>
      </c>
      <c r="B104" s="14" t="s">
        <v>327</v>
      </c>
      <c r="C104" s="15" t="s">
        <v>55</v>
      </c>
      <c r="D104" s="15" t="s">
        <v>55</v>
      </c>
      <c r="E104" s="15" t="s">
        <v>55</v>
      </c>
      <c r="F104" s="15" t="s">
        <v>55</v>
      </c>
      <c r="G104" s="15" t="s">
        <v>55</v>
      </c>
      <c r="H104" s="15" t="s">
        <v>55</v>
      </c>
      <c r="I104" s="15" t="s">
        <v>55</v>
      </c>
      <c r="J104" s="15" t="s">
        <v>55</v>
      </c>
      <c r="K104" s="15" t="s">
        <v>55</v>
      </c>
      <c r="L104" s="15" t="s">
        <v>55</v>
      </c>
      <c r="M104" s="15" t="s">
        <v>55</v>
      </c>
      <c r="N104" s="15" t="s">
        <v>55</v>
      </c>
      <c r="O104" s="15" t="s">
        <v>55</v>
      </c>
      <c r="P104" s="15" t="s">
        <v>55</v>
      </c>
      <c r="Q104" s="15" t="s">
        <v>55</v>
      </c>
      <c r="R104" s="15" t="s">
        <v>55</v>
      </c>
      <c r="S104" s="15" t="s">
        <v>55</v>
      </c>
      <c r="T104" s="15" t="s">
        <v>55</v>
      </c>
      <c r="U104" s="15" t="s">
        <v>55</v>
      </c>
      <c r="V104" s="15" t="s">
        <v>55</v>
      </c>
      <c r="W104" s="15" t="s">
        <v>55</v>
      </c>
      <c r="X104" s="15" t="s">
        <v>55</v>
      </c>
      <c r="Y104" s="15" t="s">
        <v>55</v>
      </c>
      <c r="Z104" s="15" t="s">
        <v>55</v>
      </c>
      <c r="AA104" s="15" t="s">
        <v>55</v>
      </c>
      <c r="AB104" s="15" t="s">
        <v>55</v>
      </c>
      <c r="AC104" s="15" t="s">
        <v>55</v>
      </c>
      <c r="AD104" s="15" t="s">
        <v>55</v>
      </c>
      <c r="AE104" s="16">
        <v>2872.7</v>
      </c>
      <c r="AF104" s="16">
        <v>2868.2</v>
      </c>
      <c r="AG104" s="16">
        <v>2691.2</v>
      </c>
      <c r="AH104" s="16">
        <v>2691.2</v>
      </c>
      <c r="AI104" s="16">
        <v>2691.2</v>
      </c>
      <c r="AJ104" s="16">
        <v>2820.4</v>
      </c>
      <c r="AK104" s="16">
        <v>2851.7</v>
      </c>
      <c r="AL104" s="16">
        <v>2847.2</v>
      </c>
      <c r="AM104" s="16">
        <v>2690.8</v>
      </c>
      <c r="AN104" s="16">
        <v>2691.2</v>
      </c>
      <c r="AO104" s="16">
        <v>2691.2</v>
      </c>
      <c r="AP104" s="16">
        <v>2820.4</v>
      </c>
      <c r="AQ104" s="16">
        <v>2868.2</v>
      </c>
      <c r="AR104" s="16">
        <v>2691.2</v>
      </c>
      <c r="AS104" s="16">
        <v>2691.2</v>
      </c>
      <c r="AT104" s="16">
        <v>2847.2</v>
      </c>
      <c r="AU104" s="16">
        <v>2690.8</v>
      </c>
      <c r="AV104" s="16">
        <v>2691.2</v>
      </c>
      <c r="AW104" s="17"/>
      <c r="AX104" s="1"/>
    </row>
    <row r="105" spans="1:50" ht="78.75" hidden="1" customHeight="1">
      <c r="A105" s="18" t="s">
        <v>328</v>
      </c>
      <c r="B105" s="19" t="s">
        <v>329</v>
      </c>
      <c r="C105" s="20" t="s">
        <v>62</v>
      </c>
      <c r="D105" s="21" t="s">
        <v>197</v>
      </c>
      <c r="E105" s="21" t="s">
        <v>64</v>
      </c>
      <c r="F105" s="21"/>
      <c r="G105" s="21"/>
      <c r="H105" s="21"/>
      <c r="I105" s="21"/>
      <c r="J105" s="21"/>
      <c r="K105" s="21"/>
      <c r="L105" s="21"/>
      <c r="M105" s="21"/>
      <c r="N105" s="21"/>
      <c r="O105" s="21"/>
      <c r="P105" s="21"/>
      <c r="Q105" s="21"/>
      <c r="R105" s="21"/>
      <c r="S105" s="21"/>
      <c r="T105" s="21"/>
      <c r="U105" s="21"/>
      <c r="V105" s="21"/>
      <c r="W105" s="21" t="s">
        <v>202</v>
      </c>
      <c r="X105" s="21" t="s">
        <v>248</v>
      </c>
      <c r="Y105" s="21" t="s">
        <v>204</v>
      </c>
      <c r="Z105" s="21"/>
      <c r="AA105" s="21"/>
      <c r="AB105" s="21"/>
      <c r="AC105" s="21" t="s">
        <v>198</v>
      </c>
      <c r="AD105" s="22" t="s">
        <v>249</v>
      </c>
      <c r="AE105" s="23">
        <v>1935.2</v>
      </c>
      <c r="AF105" s="23">
        <v>1933.4</v>
      </c>
      <c r="AG105" s="23">
        <v>1816.2</v>
      </c>
      <c r="AH105" s="23">
        <v>1816.2</v>
      </c>
      <c r="AI105" s="23">
        <v>1816.2</v>
      </c>
      <c r="AJ105" s="23">
        <v>1903.4</v>
      </c>
      <c r="AK105" s="23">
        <v>1914.2</v>
      </c>
      <c r="AL105" s="23">
        <v>1912.4</v>
      </c>
      <c r="AM105" s="23">
        <v>1815.8</v>
      </c>
      <c r="AN105" s="23">
        <v>1816.2</v>
      </c>
      <c r="AO105" s="23">
        <v>1816.2</v>
      </c>
      <c r="AP105" s="23">
        <v>1903.4</v>
      </c>
      <c r="AQ105" s="23">
        <v>1933.4</v>
      </c>
      <c r="AR105" s="23">
        <v>1816.2</v>
      </c>
      <c r="AS105" s="23">
        <v>1816.2</v>
      </c>
      <c r="AT105" s="23">
        <v>1912.4</v>
      </c>
      <c r="AU105" s="23">
        <v>1815.8</v>
      </c>
      <c r="AV105" s="23">
        <v>1816.2</v>
      </c>
      <c r="AW105" s="24"/>
      <c r="AX105" s="1"/>
    </row>
    <row r="106" spans="1:50" ht="114" hidden="1" customHeight="1">
      <c r="A106" s="18" t="s">
        <v>330</v>
      </c>
      <c r="B106" s="19" t="s">
        <v>331</v>
      </c>
      <c r="C106" s="20" t="s">
        <v>62</v>
      </c>
      <c r="D106" s="21" t="s">
        <v>197</v>
      </c>
      <c r="E106" s="21" t="s">
        <v>64</v>
      </c>
      <c r="F106" s="21"/>
      <c r="G106" s="21"/>
      <c r="H106" s="21"/>
      <c r="I106" s="21"/>
      <c r="J106" s="21"/>
      <c r="K106" s="21"/>
      <c r="L106" s="21"/>
      <c r="M106" s="21"/>
      <c r="N106" s="21"/>
      <c r="O106" s="21"/>
      <c r="P106" s="21"/>
      <c r="Q106" s="21"/>
      <c r="R106" s="21"/>
      <c r="S106" s="21"/>
      <c r="T106" s="21"/>
      <c r="U106" s="21"/>
      <c r="V106" s="21"/>
      <c r="W106" s="21" t="s">
        <v>202</v>
      </c>
      <c r="X106" s="21" t="s">
        <v>252</v>
      </c>
      <c r="Y106" s="21" t="s">
        <v>204</v>
      </c>
      <c r="Z106" s="21"/>
      <c r="AA106" s="21"/>
      <c r="AB106" s="21"/>
      <c r="AC106" s="21" t="s">
        <v>209</v>
      </c>
      <c r="AD106" s="22" t="s">
        <v>221</v>
      </c>
      <c r="AE106" s="23">
        <v>937.5</v>
      </c>
      <c r="AF106" s="23">
        <v>934.8</v>
      </c>
      <c r="AG106" s="23">
        <v>875</v>
      </c>
      <c r="AH106" s="23">
        <v>875</v>
      </c>
      <c r="AI106" s="23">
        <v>875</v>
      </c>
      <c r="AJ106" s="23">
        <v>917</v>
      </c>
      <c r="AK106" s="23">
        <v>937.5</v>
      </c>
      <c r="AL106" s="23">
        <v>934.8</v>
      </c>
      <c r="AM106" s="23">
        <v>875</v>
      </c>
      <c r="AN106" s="23">
        <v>875</v>
      </c>
      <c r="AO106" s="23">
        <v>875</v>
      </c>
      <c r="AP106" s="23">
        <v>917</v>
      </c>
      <c r="AQ106" s="23">
        <v>934.8</v>
      </c>
      <c r="AR106" s="23">
        <v>875</v>
      </c>
      <c r="AS106" s="23">
        <v>875</v>
      </c>
      <c r="AT106" s="23">
        <v>934.8</v>
      </c>
      <c r="AU106" s="23">
        <v>875</v>
      </c>
      <c r="AV106" s="23">
        <v>875</v>
      </c>
      <c r="AW106" s="24"/>
      <c r="AX106" s="1"/>
    </row>
    <row r="107" spans="1:50" ht="84" hidden="1" customHeight="1">
      <c r="A107" s="13" t="s">
        <v>332</v>
      </c>
      <c r="B107" s="14" t="s">
        <v>333</v>
      </c>
      <c r="C107" s="15" t="s">
        <v>55</v>
      </c>
      <c r="D107" s="15" t="s">
        <v>55</v>
      </c>
      <c r="E107" s="15" t="s">
        <v>55</v>
      </c>
      <c r="F107" s="15" t="s">
        <v>55</v>
      </c>
      <c r="G107" s="15" t="s">
        <v>55</v>
      </c>
      <c r="H107" s="15" t="s">
        <v>55</v>
      </c>
      <c r="I107" s="15" t="s">
        <v>55</v>
      </c>
      <c r="J107" s="15" t="s">
        <v>55</v>
      </c>
      <c r="K107" s="15" t="s">
        <v>55</v>
      </c>
      <c r="L107" s="15" t="s">
        <v>55</v>
      </c>
      <c r="M107" s="15" t="s">
        <v>55</v>
      </c>
      <c r="N107" s="15" t="s">
        <v>55</v>
      </c>
      <c r="O107" s="15" t="s">
        <v>55</v>
      </c>
      <c r="P107" s="15" t="s">
        <v>55</v>
      </c>
      <c r="Q107" s="15" t="s">
        <v>55</v>
      </c>
      <c r="R107" s="15" t="s">
        <v>55</v>
      </c>
      <c r="S107" s="15" t="s">
        <v>55</v>
      </c>
      <c r="T107" s="15" t="s">
        <v>55</v>
      </c>
      <c r="U107" s="15" t="s">
        <v>55</v>
      </c>
      <c r="V107" s="15" t="s">
        <v>55</v>
      </c>
      <c r="W107" s="15" t="s">
        <v>55</v>
      </c>
      <c r="X107" s="15" t="s">
        <v>55</v>
      </c>
      <c r="Y107" s="15" t="s">
        <v>55</v>
      </c>
      <c r="Z107" s="15" t="s">
        <v>55</v>
      </c>
      <c r="AA107" s="15" t="s">
        <v>55</v>
      </c>
      <c r="AB107" s="15" t="s">
        <v>55</v>
      </c>
      <c r="AC107" s="15" t="s">
        <v>55</v>
      </c>
      <c r="AD107" s="15" t="s">
        <v>55</v>
      </c>
      <c r="AE107" s="16">
        <v>19843</v>
      </c>
      <c r="AF107" s="16">
        <v>19793</v>
      </c>
      <c r="AG107" s="16">
        <v>17399.900000000001</v>
      </c>
      <c r="AH107" s="16">
        <v>16799.900000000001</v>
      </c>
      <c r="AI107" s="16">
        <v>16799.900000000001</v>
      </c>
      <c r="AJ107" s="16">
        <v>17606.3</v>
      </c>
      <c r="AK107" s="16">
        <v>19843</v>
      </c>
      <c r="AL107" s="16">
        <v>19793</v>
      </c>
      <c r="AM107" s="16">
        <v>17399.900000000001</v>
      </c>
      <c r="AN107" s="16">
        <v>16799.900000000001</v>
      </c>
      <c r="AO107" s="16">
        <v>16799.900000000001</v>
      </c>
      <c r="AP107" s="16">
        <v>17606.3</v>
      </c>
      <c r="AQ107" s="16">
        <v>19793</v>
      </c>
      <c r="AR107" s="16">
        <v>17399.900000000001</v>
      </c>
      <c r="AS107" s="16">
        <v>16799.900000000001</v>
      </c>
      <c r="AT107" s="16">
        <v>19793</v>
      </c>
      <c r="AU107" s="16">
        <v>17399</v>
      </c>
      <c r="AV107" s="16">
        <v>16799.900000000001</v>
      </c>
      <c r="AW107" s="17"/>
      <c r="AX107" s="1"/>
    </row>
    <row r="108" spans="1:50" ht="24" hidden="1" customHeight="1">
      <c r="A108" s="13" t="s">
        <v>334</v>
      </c>
      <c r="B108" s="14" t="s">
        <v>335</v>
      </c>
      <c r="C108" s="15" t="s">
        <v>55</v>
      </c>
      <c r="D108" s="15" t="s">
        <v>55</v>
      </c>
      <c r="E108" s="15" t="s">
        <v>55</v>
      </c>
      <c r="F108" s="15" t="s">
        <v>55</v>
      </c>
      <c r="G108" s="15" t="s">
        <v>55</v>
      </c>
      <c r="H108" s="15" t="s">
        <v>55</v>
      </c>
      <c r="I108" s="15" t="s">
        <v>55</v>
      </c>
      <c r="J108" s="15" t="s">
        <v>55</v>
      </c>
      <c r="K108" s="15" t="s">
        <v>55</v>
      </c>
      <c r="L108" s="15" t="s">
        <v>55</v>
      </c>
      <c r="M108" s="15" t="s">
        <v>55</v>
      </c>
      <c r="N108" s="15" t="s">
        <v>55</v>
      </c>
      <c r="O108" s="15" t="s">
        <v>55</v>
      </c>
      <c r="P108" s="15" t="s">
        <v>55</v>
      </c>
      <c r="Q108" s="15" t="s">
        <v>55</v>
      </c>
      <c r="R108" s="15" t="s">
        <v>55</v>
      </c>
      <c r="S108" s="15" t="s">
        <v>55</v>
      </c>
      <c r="T108" s="15" t="s">
        <v>55</v>
      </c>
      <c r="U108" s="15" t="s">
        <v>55</v>
      </c>
      <c r="V108" s="15" t="s">
        <v>55</v>
      </c>
      <c r="W108" s="15" t="s">
        <v>55</v>
      </c>
      <c r="X108" s="15" t="s">
        <v>55</v>
      </c>
      <c r="Y108" s="15" t="s">
        <v>55</v>
      </c>
      <c r="Z108" s="15" t="s">
        <v>55</v>
      </c>
      <c r="AA108" s="15" t="s">
        <v>55</v>
      </c>
      <c r="AB108" s="15" t="s">
        <v>55</v>
      </c>
      <c r="AC108" s="15" t="s">
        <v>55</v>
      </c>
      <c r="AD108" s="15" t="s">
        <v>55</v>
      </c>
      <c r="AE108" s="16">
        <v>19843</v>
      </c>
      <c r="AF108" s="16">
        <v>19793</v>
      </c>
      <c r="AG108" s="16">
        <v>17399.900000000001</v>
      </c>
      <c r="AH108" s="16">
        <v>16799.900000000001</v>
      </c>
      <c r="AI108" s="16">
        <v>16799.900000000001</v>
      </c>
      <c r="AJ108" s="16">
        <v>17606.3</v>
      </c>
      <c r="AK108" s="16">
        <v>19843</v>
      </c>
      <c r="AL108" s="16">
        <v>19793</v>
      </c>
      <c r="AM108" s="16">
        <v>17399.900000000001</v>
      </c>
      <c r="AN108" s="16">
        <v>16799.900000000001</v>
      </c>
      <c r="AO108" s="16">
        <v>16799.900000000001</v>
      </c>
      <c r="AP108" s="16">
        <v>17606.3</v>
      </c>
      <c r="AQ108" s="16">
        <v>19793</v>
      </c>
      <c r="AR108" s="16">
        <v>17399.900000000001</v>
      </c>
      <c r="AS108" s="16">
        <v>16799.900000000001</v>
      </c>
      <c r="AT108" s="16">
        <v>19793</v>
      </c>
      <c r="AU108" s="16">
        <v>17399</v>
      </c>
      <c r="AV108" s="16">
        <v>16799.900000000001</v>
      </c>
      <c r="AW108" s="17"/>
      <c r="AX108" s="1"/>
    </row>
    <row r="109" spans="1:50" ht="72" hidden="1" customHeight="1">
      <c r="A109" s="13" t="s">
        <v>336</v>
      </c>
      <c r="B109" s="14" t="s">
        <v>337</v>
      </c>
      <c r="C109" s="15" t="s">
        <v>55</v>
      </c>
      <c r="D109" s="15" t="s">
        <v>55</v>
      </c>
      <c r="E109" s="15" t="s">
        <v>55</v>
      </c>
      <c r="F109" s="15" t="s">
        <v>55</v>
      </c>
      <c r="G109" s="15" t="s">
        <v>55</v>
      </c>
      <c r="H109" s="15" t="s">
        <v>55</v>
      </c>
      <c r="I109" s="15" t="s">
        <v>55</v>
      </c>
      <c r="J109" s="15" t="s">
        <v>55</v>
      </c>
      <c r="K109" s="15" t="s">
        <v>55</v>
      </c>
      <c r="L109" s="15" t="s">
        <v>55</v>
      </c>
      <c r="M109" s="15" t="s">
        <v>55</v>
      </c>
      <c r="N109" s="15" t="s">
        <v>55</v>
      </c>
      <c r="O109" s="15" t="s">
        <v>55</v>
      </c>
      <c r="P109" s="15" t="s">
        <v>55</v>
      </c>
      <c r="Q109" s="15" t="s">
        <v>55</v>
      </c>
      <c r="R109" s="15" t="s">
        <v>55</v>
      </c>
      <c r="S109" s="15" t="s">
        <v>55</v>
      </c>
      <c r="T109" s="15" t="s">
        <v>55</v>
      </c>
      <c r="U109" s="15" t="s">
        <v>55</v>
      </c>
      <c r="V109" s="15" t="s">
        <v>55</v>
      </c>
      <c r="W109" s="15" t="s">
        <v>55</v>
      </c>
      <c r="X109" s="15" t="s">
        <v>55</v>
      </c>
      <c r="Y109" s="15" t="s">
        <v>55</v>
      </c>
      <c r="Z109" s="15" t="s">
        <v>55</v>
      </c>
      <c r="AA109" s="15" t="s">
        <v>55</v>
      </c>
      <c r="AB109" s="15" t="s">
        <v>55</v>
      </c>
      <c r="AC109" s="15" t="s">
        <v>55</v>
      </c>
      <c r="AD109" s="15" t="s">
        <v>55</v>
      </c>
      <c r="AE109" s="16">
        <v>19843</v>
      </c>
      <c r="AF109" s="16">
        <v>19793</v>
      </c>
      <c r="AG109" s="16">
        <v>17399.900000000001</v>
      </c>
      <c r="AH109" s="16">
        <v>16799.900000000001</v>
      </c>
      <c r="AI109" s="16">
        <v>16799.900000000001</v>
      </c>
      <c r="AJ109" s="16">
        <v>17606.3</v>
      </c>
      <c r="AK109" s="16">
        <v>19843</v>
      </c>
      <c r="AL109" s="16">
        <v>19793</v>
      </c>
      <c r="AM109" s="16">
        <v>17399.900000000001</v>
      </c>
      <c r="AN109" s="16">
        <v>16799.900000000001</v>
      </c>
      <c r="AO109" s="16">
        <v>16799.900000000001</v>
      </c>
      <c r="AP109" s="16">
        <v>17606.3</v>
      </c>
      <c r="AQ109" s="16">
        <v>19793</v>
      </c>
      <c r="AR109" s="16">
        <v>17399.900000000001</v>
      </c>
      <c r="AS109" s="16">
        <v>16799.900000000001</v>
      </c>
      <c r="AT109" s="16">
        <v>19793</v>
      </c>
      <c r="AU109" s="16">
        <v>17399</v>
      </c>
      <c r="AV109" s="16">
        <v>16799.900000000001</v>
      </c>
      <c r="AW109" s="17"/>
      <c r="AX109" s="1"/>
    </row>
    <row r="110" spans="1:50" ht="69" hidden="1" customHeight="1">
      <c r="A110" s="18" t="s">
        <v>338</v>
      </c>
      <c r="B110" s="19" t="s">
        <v>339</v>
      </c>
      <c r="C110" s="20" t="s">
        <v>62</v>
      </c>
      <c r="D110" s="21" t="s">
        <v>157</v>
      </c>
      <c r="E110" s="21" t="s">
        <v>64</v>
      </c>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2" t="s">
        <v>120</v>
      </c>
      <c r="AE110" s="23">
        <v>19843</v>
      </c>
      <c r="AF110" s="23">
        <v>19793</v>
      </c>
      <c r="AG110" s="23">
        <v>17399.900000000001</v>
      </c>
      <c r="AH110" s="23">
        <v>16799.900000000001</v>
      </c>
      <c r="AI110" s="23">
        <v>16799.900000000001</v>
      </c>
      <c r="AJ110" s="23">
        <v>17606.3</v>
      </c>
      <c r="AK110" s="23">
        <v>19843</v>
      </c>
      <c r="AL110" s="23">
        <v>19793</v>
      </c>
      <c r="AM110" s="23">
        <v>17399.900000000001</v>
      </c>
      <c r="AN110" s="23">
        <v>16799.900000000001</v>
      </c>
      <c r="AO110" s="23">
        <v>16799.900000000001</v>
      </c>
      <c r="AP110" s="23">
        <v>17606.3</v>
      </c>
      <c r="AQ110" s="23">
        <v>19793</v>
      </c>
      <c r="AR110" s="23">
        <v>17399.900000000001</v>
      </c>
      <c r="AS110" s="23">
        <v>16799.900000000001</v>
      </c>
      <c r="AT110" s="23">
        <v>19793</v>
      </c>
      <c r="AU110" s="23">
        <v>17399</v>
      </c>
      <c r="AV110" s="23">
        <v>16799.900000000001</v>
      </c>
      <c r="AW110" s="24"/>
      <c r="AX110" s="1"/>
    </row>
    <row r="111" spans="1:50" ht="24" hidden="1" customHeight="1">
      <c r="A111" s="13" t="s">
        <v>340</v>
      </c>
      <c r="B111" s="14" t="s">
        <v>341</v>
      </c>
      <c r="C111" s="15" t="s">
        <v>55</v>
      </c>
      <c r="D111" s="15" t="s">
        <v>55</v>
      </c>
      <c r="E111" s="15" t="s">
        <v>55</v>
      </c>
      <c r="F111" s="15" t="s">
        <v>55</v>
      </c>
      <c r="G111" s="15" t="s">
        <v>55</v>
      </c>
      <c r="H111" s="15" t="s">
        <v>55</v>
      </c>
      <c r="I111" s="15" t="s">
        <v>55</v>
      </c>
      <c r="J111" s="15" t="s">
        <v>55</v>
      </c>
      <c r="K111" s="15" t="s">
        <v>55</v>
      </c>
      <c r="L111" s="15" t="s">
        <v>55</v>
      </c>
      <c r="M111" s="15" t="s">
        <v>55</v>
      </c>
      <c r="N111" s="15" t="s">
        <v>55</v>
      </c>
      <c r="O111" s="15" t="s">
        <v>55</v>
      </c>
      <c r="P111" s="15" t="s">
        <v>55</v>
      </c>
      <c r="Q111" s="15" t="s">
        <v>55</v>
      </c>
      <c r="R111" s="15" t="s">
        <v>55</v>
      </c>
      <c r="S111" s="15" t="s">
        <v>55</v>
      </c>
      <c r="T111" s="15" t="s">
        <v>55</v>
      </c>
      <c r="U111" s="15" t="s">
        <v>55</v>
      </c>
      <c r="V111" s="15" t="s">
        <v>55</v>
      </c>
      <c r="W111" s="15" t="s">
        <v>55</v>
      </c>
      <c r="X111" s="15" t="s">
        <v>55</v>
      </c>
      <c r="Y111" s="15" t="s">
        <v>55</v>
      </c>
      <c r="Z111" s="15" t="s">
        <v>55</v>
      </c>
      <c r="AA111" s="15" t="s">
        <v>55</v>
      </c>
      <c r="AB111" s="15" t="s">
        <v>55</v>
      </c>
      <c r="AC111" s="15" t="s">
        <v>55</v>
      </c>
      <c r="AD111" s="15" t="s">
        <v>55</v>
      </c>
      <c r="AE111" s="16">
        <v>1130297.7</v>
      </c>
      <c r="AF111" s="16">
        <v>1109932</v>
      </c>
      <c r="AG111" s="16">
        <v>1059842.6000000001</v>
      </c>
      <c r="AH111" s="16">
        <v>1018358.8</v>
      </c>
      <c r="AI111" s="16">
        <v>1020020.1</v>
      </c>
      <c r="AJ111" s="16">
        <v>1063971.5</v>
      </c>
      <c r="AK111" s="16">
        <v>1090314.3999999999</v>
      </c>
      <c r="AL111" s="16">
        <v>1075966.1000000001</v>
      </c>
      <c r="AM111" s="16">
        <v>1027590.9</v>
      </c>
      <c r="AN111" s="16">
        <v>996887.5</v>
      </c>
      <c r="AO111" s="16">
        <v>998314.8</v>
      </c>
      <c r="AP111" s="16">
        <v>1041220</v>
      </c>
      <c r="AQ111" s="16">
        <v>1109932</v>
      </c>
      <c r="AR111" s="16">
        <v>1059842.6000000001</v>
      </c>
      <c r="AS111" s="16">
        <v>1018358.8</v>
      </c>
      <c r="AT111" s="16">
        <v>1075966.1000000001</v>
      </c>
      <c r="AU111" s="16">
        <v>1027590</v>
      </c>
      <c r="AV111" s="16">
        <v>996887.5</v>
      </c>
      <c r="AW111" s="17"/>
      <c r="AX111" s="1"/>
    </row>
    <row r="112" spans="1:50" ht="12.95" hidden="1" customHeight="1">
      <c r="A112" s="31"/>
      <c r="B112" s="32"/>
      <c r="C112" s="33"/>
      <c r="D112" s="33"/>
      <c r="E112" s="33"/>
      <c r="F112" s="33"/>
      <c r="G112" s="33"/>
      <c r="H112" s="33"/>
      <c r="I112" s="32"/>
      <c r="J112" s="34"/>
      <c r="K112" s="34"/>
      <c r="L112" s="34"/>
      <c r="M112" s="34"/>
      <c r="N112" s="34"/>
      <c r="O112" s="34"/>
      <c r="P112" s="34"/>
      <c r="Q112" s="34"/>
      <c r="R112" s="34"/>
      <c r="S112" s="34"/>
      <c r="T112" s="34"/>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1"/>
    </row>
    <row r="113" spans="1:50" ht="12.95" hidden="1" customHeight="1">
      <c r="A113" s="63" t="s">
        <v>29</v>
      </c>
      <c r="B113" s="36"/>
      <c r="C113" s="78"/>
      <c r="D113" s="79"/>
      <c r="E113" s="79"/>
      <c r="F113" s="64"/>
      <c r="G113" s="78" t="s">
        <v>30</v>
      </c>
      <c r="H113" s="79"/>
      <c r="I113" s="79"/>
      <c r="J113" s="79"/>
      <c r="K113" s="37"/>
      <c r="L113" s="37"/>
      <c r="M113" s="37"/>
      <c r="N113" s="37"/>
      <c r="O113" s="37"/>
      <c r="P113" s="37"/>
      <c r="Q113" s="38"/>
      <c r="R113" s="38"/>
      <c r="S113" s="38"/>
      <c r="T113" s="38"/>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1"/>
    </row>
    <row r="114" spans="1:50" ht="14.45" hidden="1" customHeight="1">
      <c r="A114" s="63" t="s">
        <v>31</v>
      </c>
      <c r="B114" s="36"/>
      <c r="C114" s="72" t="s">
        <v>32</v>
      </c>
      <c r="D114" s="73"/>
      <c r="E114" s="73"/>
      <c r="F114" s="64"/>
      <c r="G114" s="72" t="s">
        <v>33</v>
      </c>
      <c r="H114" s="73"/>
      <c r="I114" s="73"/>
      <c r="J114" s="73"/>
      <c r="K114" s="37"/>
      <c r="L114" s="37"/>
      <c r="M114" s="37"/>
      <c r="N114" s="37"/>
      <c r="O114" s="37"/>
      <c r="P114" s="37"/>
      <c r="Q114" s="38"/>
      <c r="R114" s="38"/>
      <c r="S114" s="38"/>
      <c r="T114" s="38"/>
      <c r="U114" s="35"/>
      <c r="V114" s="35"/>
      <c r="W114" s="35"/>
      <c r="X114" s="35"/>
      <c r="Y114" s="35"/>
      <c r="Z114" s="35"/>
      <c r="AA114" s="35"/>
      <c r="AB114" s="35"/>
      <c r="AC114" s="35"/>
      <c r="AD114" s="35"/>
      <c r="AE114" s="35"/>
      <c r="AF114" s="43"/>
      <c r="AG114" s="35"/>
      <c r="AH114" s="35"/>
      <c r="AI114" s="35"/>
      <c r="AJ114" s="35"/>
      <c r="AK114" s="35"/>
      <c r="AL114" s="35"/>
      <c r="AM114" s="35"/>
      <c r="AN114" s="35"/>
      <c r="AO114" s="35"/>
      <c r="AP114" s="35"/>
      <c r="AQ114" s="35"/>
      <c r="AR114" s="35"/>
      <c r="AS114" s="35"/>
      <c r="AT114" s="35"/>
      <c r="AU114" s="35"/>
      <c r="AV114" s="35"/>
      <c r="AW114" s="35"/>
      <c r="AX114" s="1"/>
    </row>
    <row r="115" spans="1:50" ht="11.65" hidden="1" customHeight="1">
      <c r="A115" s="63" t="s">
        <v>34</v>
      </c>
      <c r="B115" s="36"/>
      <c r="C115" s="64"/>
      <c r="D115" s="64"/>
      <c r="E115" s="64"/>
      <c r="F115" s="64"/>
      <c r="G115" s="64"/>
      <c r="H115" s="64"/>
      <c r="I115" s="36"/>
      <c r="J115" s="37"/>
      <c r="K115" s="37"/>
      <c r="L115" s="37"/>
      <c r="M115" s="37"/>
      <c r="N115" s="37"/>
      <c r="O115" s="37"/>
      <c r="P115" s="37"/>
      <c r="Q115" s="38"/>
      <c r="R115" s="38"/>
      <c r="S115" s="38"/>
      <c r="T115" s="38"/>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1"/>
    </row>
    <row r="116" spans="1:50" ht="15.6" hidden="1" customHeight="1">
      <c r="A116" s="74" t="s">
        <v>35</v>
      </c>
      <c r="B116" s="75"/>
      <c r="C116" s="64"/>
      <c r="D116" s="65"/>
      <c r="E116" s="65"/>
      <c r="F116" s="64"/>
      <c r="G116" s="65"/>
      <c r="H116" s="65"/>
      <c r="I116" s="39"/>
      <c r="J116" s="37"/>
      <c r="K116" s="40"/>
      <c r="L116" s="40"/>
      <c r="M116" s="37"/>
      <c r="N116" s="37"/>
      <c r="O116" s="37"/>
      <c r="P116" s="37"/>
      <c r="Q116" s="38"/>
      <c r="R116" s="38"/>
      <c r="S116" s="38"/>
      <c r="T116" s="38"/>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1"/>
    </row>
    <row r="117" spans="1:50" ht="11.25" hidden="1" customHeight="1">
      <c r="A117" s="76" t="s">
        <v>36</v>
      </c>
      <c r="B117" s="77"/>
      <c r="C117" s="64" t="s">
        <v>37</v>
      </c>
      <c r="D117" s="72" t="s">
        <v>32</v>
      </c>
      <c r="E117" s="73"/>
      <c r="F117" s="41"/>
      <c r="G117" s="72" t="s">
        <v>38</v>
      </c>
      <c r="H117" s="73"/>
      <c r="I117" s="73"/>
      <c r="J117" s="37"/>
      <c r="K117" s="70" t="s">
        <v>39</v>
      </c>
      <c r="L117" s="71"/>
      <c r="M117" s="37"/>
      <c r="N117" s="38"/>
      <c r="O117" s="38"/>
      <c r="P117" s="38"/>
      <c r="Q117" s="38"/>
      <c r="R117" s="38"/>
      <c r="S117" s="38"/>
      <c r="T117" s="38"/>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1"/>
    </row>
    <row r="118" spans="1:50" ht="12.75" hidden="1" customHeight="1">
      <c r="A118" s="63" t="s">
        <v>40</v>
      </c>
      <c r="B118" s="36"/>
      <c r="C118" s="64"/>
      <c r="D118" s="64"/>
      <c r="E118" s="64"/>
      <c r="F118" s="64"/>
      <c r="G118" s="64"/>
      <c r="H118" s="64"/>
      <c r="I118" s="36"/>
      <c r="J118" s="37"/>
      <c r="K118" s="64"/>
      <c r="L118" s="64"/>
      <c r="M118" s="64"/>
      <c r="N118" s="64"/>
      <c r="O118" s="64"/>
      <c r="P118" s="42"/>
      <c r="Q118" s="38"/>
      <c r="R118" s="38"/>
      <c r="S118" s="38"/>
      <c r="T118" s="38"/>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1"/>
    </row>
  </sheetData>
  <mergeCells count="80">
    <mergeCell ref="A1:AN2"/>
    <mergeCell ref="A3:AE3"/>
    <mergeCell ref="A8:A17"/>
    <mergeCell ref="B8:B17"/>
    <mergeCell ref="C8:AB9"/>
    <mergeCell ref="AC8:AC17"/>
    <mergeCell ref="AD8:AD11"/>
    <mergeCell ref="AE8:AJ10"/>
    <mergeCell ref="AK8:AP10"/>
    <mergeCell ref="AI11:AJ12"/>
    <mergeCell ref="AK11:AL12"/>
    <mergeCell ref="AM11:AM17"/>
    <mergeCell ref="AN11:AN17"/>
    <mergeCell ref="AO11:AP12"/>
    <mergeCell ref="R12:R17"/>
    <mergeCell ref="S12:S17"/>
    <mergeCell ref="AT8:AV10"/>
    <mergeCell ref="AW8:AW17"/>
    <mergeCell ref="C10:V10"/>
    <mergeCell ref="W10:AB10"/>
    <mergeCell ref="C11:E11"/>
    <mergeCell ref="F11:I11"/>
    <mergeCell ref="J11:L11"/>
    <mergeCell ref="M11:P11"/>
    <mergeCell ref="Q11:S11"/>
    <mergeCell ref="T11:V11"/>
    <mergeCell ref="W11:Y11"/>
    <mergeCell ref="Z11:AB11"/>
    <mergeCell ref="AE11:AF12"/>
    <mergeCell ref="AG11:AG17"/>
    <mergeCell ref="AH11:AH17"/>
    <mergeCell ref="N12:N17"/>
    <mergeCell ref="O12:O17"/>
    <mergeCell ref="P12:P17"/>
    <mergeCell ref="Q12:Q17"/>
    <mergeCell ref="AQ8:AS10"/>
    <mergeCell ref="I12:I17"/>
    <mergeCell ref="J12:J17"/>
    <mergeCell ref="K12:K17"/>
    <mergeCell ref="L12:L17"/>
    <mergeCell ref="M12:M17"/>
    <mergeCell ref="AL13:AL17"/>
    <mergeCell ref="AO13:AO17"/>
    <mergeCell ref="AP13:AP17"/>
    <mergeCell ref="AJ13:AJ17"/>
    <mergeCell ref="AK13:AK17"/>
    <mergeCell ref="D12:D17"/>
    <mergeCell ref="E12:E17"/>
    <mergeCell ref="F12:F17"/>
    <mergeCell ref="G12:G17"/>
    <mergeCell ref="H12:H17"/>
    <mergeCell ref="AV11:AV17"/>
    <mergeCell ref="AQ11:AQ17"/>
    <mergeCell ref="AR11:AR17"/>
    <mergeCell ref="AS11:AS17"/>
    <mergeCell ref="AT11:AT17"/>
    <mergeCell ref="AU11:AU17"/>
    <mergeCell ref="C113:E113"/>
    <mergeCell ref="G113:J113"/>
    <mergeCell ref="AE13:AE17"/>
    <mergeCell ref="AF13:AF17"/>
    <mergeCell ref="AI13:AI17"/>
    <mergeCell ref="Y12:Y17"/>
    <mergeCell ref="Z12:Z17"/>
    <mergeCell ref="AA12:AA17"/>
    <mergeCell ref="AB12:AB17"/>
    <mergeCell ref="AD12:AD17"/>
    <mergeCell ref="T12:T17"/>
    <mergeCell ref="U12:U17"/>
    <mergeCell ref="V12:V17"/>
    <mergeCell ref="W12:W17"/>
    <mergeCell ref="X12:X17"/>
    <mergeCell ref="C12:C17"/>
    <mergeCell ref="K117:L117"/>
    <mergeCell ref="C114:E114"/>
    <mergeCell ref="G114:J114"/>
    <mergeCell ref="A116:B116"/>
    <mergeCell ref="A117:B117"/>
    <mergeCell ref="D117:E117"/>
    <mergeCell ref="G117:I117"/>
  </mergeCells>
  <pageMargins left="0.19685039370078741" right="0.15748031496062992" top="0.15748031496062992" bottom="0.15748031496062992" header="0.15748031496062992" footer="0.15748031496062992"/>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37EECE11-06BD-4DF4-9AEF-1A76E17958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Новикова</dc:creator>
  <cp:lastModifiedBy>Марина Новикова</cp:lastModifiedBy>
  <cp:lastPrinted>2018-05-18T06:58:06Z</cp:lastPrinted>
  <dcterms:created xsi:type="dcterms:W3CDTF">2017-07-27T07:13:20Z</dcterms:created>
  <dcterms:modified xsi:type="dcterms:W3CDTF">2019-07-31T14:06:33Z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C:\Users\8bud\AppData\Local\Кейсистемс\Свод-СМАРТ\ReportManager\RRO_6.xlsx</vt:lpwstr>
  </property>
  <property fmtid="{D5CDD505-2E9C-101B-9397-08002B2CF9AE}" pid="3" name="Report Name">
    <vt:lpwstr>C__Users_8bud_AppData_Local_Кейсистемс_Свод-СМАРТ_ReportManager_RRO_6.xlsx</vt:lpwstr>
  </property>
</Properties>
</file>