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 tabRatio="33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60" i="1" l="1"/>
  <c r="E17" i="1"/>
  <c r="E77" i="1" s="1"/>
  <c r="E41" i="1"/>
  <c r="D57" i="1" l="1"/>
  <c r="D58" i="1"/>
  <c r="D59" i="1"/>
  <c r="D60" i="1"/>
  <c r="D61" i="1"/>
  <c r="D63" i="1"/>
  <c r="D64" i="1"/>
  <c r="D65" i="1"/>
  <c r="D66" i="1"/>
  <c r="D67" i="1"/>
  <c r="D69" i="1"/>
  <c r="D70" i="1"/>
  <c r="D71" i="1"/>
  <c r="D72" i="1"/>
  <c r="D73" i="1"/>
  <c r="D75" i="1"/>
  <c r="D78" i="1"/>
  <c r="G68" i="1"/>
  <c r="F68" i="1"/>
  <c r="F56" i="1"/>
  <c r="F49" i="1"/>
  <c r="F43" i="1"/>
  <c r="F31" i="1"/>
  <c r="D14" i="1"/>
  <c r="D15" i="1"/>
  <c r="D16" i="1"/>
  <c r="D17" i="1"/>
  <c r="D18" i="1"/>
  <c r="D20" i="1"/>
  <c r="D21" i="1"/>
  <c r="D22" i="1"/>
  <c r="D24" i="1"/>
  <c r="D26" i="1"/>
  <c r="D27" i="1"/>
  <c r="D28" i="1"/>
  <c r="D29" i="1"/>
  <c r="D30" i="1"/>
  <c r="D32" i="1"/>
  <c r="D33" i="1"/>
  <c r="D34" i="1"/>
  <c r="D35" i="1"/>
  <c r="D36" i="1"/>
  <c r="D38" i="1"/>
  <c r="D39" i="1"/>
  <c r="D40" i="1"/>
  <c r="D41" i="1"/>
  <c r="D42" i="1"/>
  <c r="D44" i="1"/>
  <c r="D45" i="1"/>
  <c r="D46" i="1"/>
  <c r="D47" i="1"/>
  <c r="D48" i="1"/>
  <c r="D50" i="1"/>
  <c r="D51" i="1"/>
  <c r="D52" i="1"/>
  <c r="D53" i="1"/>
  <c r="I43" i="1"/>
  <c r="I77" i="1"/>
  <c r="I56" i="1"/>
  <c r="I62" i="1"/>
  <c r="I68" i="1"/>
  <c r="H76" i="1"/>
  <c r="H79" i="1" s="1"/>
  <c r="I76" i="1"/>
  <c r="H77" i="1"/>
  <c r="I79" i="1"/>
  <c r="I49" i="1"/>
  <c r="E37" i="1"/>
  <c r="F37" i="1"/>
  <c r="G37" i="1"/>
  <c r="I37" i="1"/>
  <c r="H13" i="1"/>
  <c r="I13" i="1"/>
  <c r="E76" i="1"/>
  <c r="E56" i="1"/>
  <c r="D37" i="1" l="1"/>
  <c r="E68" i="1"/>
  <c r="D68" i="1" s="1"/>
  <c r="E62" i="1"/>
  <c r="E49" i="1"/>
  <c r="D49" i="1" s="1"/>
  <c r="E43" i="1"/>
  <c r="D43" i="1" s="1"/>
  <c r="E31" i="1"/>
  <c r="D31" i="1" s="1"/>
  <c r="F76" i="1" l="1"/>
  <c r="G76" i="1"/>
  <c r="F77" i="1"/>
  <c r="F13" i="1"/>
  <c r="D76" i="1" l="1"/>
  <c r="G62" i="1"/>
  <c r="F62" i="1"/>
  <c r="D62" i="1" s="1"/>
  <c r="G56" i="1"/>
  <c r="D56" i="1" s="1"/>
  <c r="G25" i="1" l="1"/>
  <c r="D25" i="1" s="1"/>
  <c r="G23" i="1"/>
  <c r="D23" i="1" s="1"/>
  <c r="G19" i="1"/>
  <c r="D19" i="1" s="1"/>
  <c r="G77" i="1" l="1"/>
  <c r="D77" i="1" s="1"/>
  <c r="G13" i="1"/>
  <c r="F79" i="1"/>
  <c r="E13" i="1"/>
  <c r="D13" i="1" s="1"/>
  <c r="E74" i="1"/>
  <c r="E79" i="1" l="1"/>
  <c r="D74" i="1"/>
  <c r="G79" i="1"/>
  <c r="D79" i="1" l="1"/>
</calcChain>
</file>

<file path=xl/sharedStrings.xml><?xml version="1.0" encoding="utf-8"?>
<sst xmlns="http://schemas.openxmlformats.org/spreadsheetml/2006/main" count="111" uniqueCount="43">
  <si>
    <t>ПЕРЕЧЕНЬ</t>
  </si>
  <si>
    <t xml:space="preserve"> всего </t>
  </si>
  <si>
    <t xml:space="preserve">Источники финансирования, бюджет     </t>
  </si>
  <si>
    <t>мероприятий муниципальной программы</t>
  </si>
  <si>
    <t xml:space="preserve">итого             </t>
  </si>
  <si>
    <t xml:space="preserve">в том числе:      </t>
  </si>
  <si>
    <t>федеральный бюджет</t>
  </si>
  <si>
    <t xml:space="preserve">областной бюджет  </t>
  </si>
  <si>
    <t xml:space="preserve">внебюджетные  средства          </t>
  </si>
  <si>
    <t>Задача 1. Повышение эффективности управления муниципальным имуществом</t>
  </si>
  <si>
    <t>Ответственный исполнитель, соисполнители</t>
  </si>
  <si>
    <t xml:space="preserve"> Показатели результата  реализации мероприятия </t>
  </si>
  <si>
    <t>1.2. Регистрация права муниципальной собственности на недвижимое имущество</t>
  </si>
  <si>
    <t>1.3. Наполнение базы реестра муниципального имущества муниципального образования новыми сведениями об объектах учета</t>
  </si>
  <si>
    <t xml:space="preserve">Внесение в базу реестра муниципального имущества муниципального образования новыми сведениями об объектах учета 100 процентов от количества представленных сведений </t>
  </si>
  <si>
    <t>1.4. Оценка права аренды и права собственности объектов, находящихся в муниципальной собственности</t>
  </si>
  <si>
    <t>1.6. Содержание мест захоронений</t>
  </si>
  <si>
    <t xml:space="preserve">1.7. Охрана объектов недвижимости находящихся в казне, в том числе полученных от учреждений образования (зданяи школ, детсадов и т.п.), утилизация списанных объектов </t>
  </si>
  <si>
    <t xml:space="preserve">Объемы финансирования в год (тыс. руб.)     </t>
  </si>
  <si>
    <t>2.2. Межевание границ земельных участков (кадастровые работы в отношении земельных участков), сформированных в целях предоставления гражданам, имеющим трех и более детей</t>
  </si>
  <si>
    <t xml:space="preserve">   Наименование мероприятия      </t>
  </si>
  <si>
    <t xml:space="preserve">                         </t>
  </si>
  <si>
    <t xml:space="preserve">Фонд содейстия реформированию жилищно-коммунального хозяйства </t>
  </si>
  <si>
    <t>2.1. Выполнение кадастровых работ по земельным участкам, уточнение границ земельных участков, комплексных кадастровых работ</t>
  </si>
  <si>
    <t xml:space="preserve">2.3. Услуги по оценке 
рыночной стоимости и
права аренды земельных участков для предоставления на торгах
</t>
  </si>
  <si>
    <t>Комитет по управлению муниципальным имуществом и ЖКХ  администрации Пинежского муниципального округа Архангельской области</t>
  </si>
  <si>
    <t xml:space="preserve">1.1. Кадастровые работы в отношении объектов недвижимости, оформление документов кадастрового учета муниципального имущества, комплексные кадастровые работы в отношении объектов капитального строительства </t>
  </si>
  <si>
    <t>Содержание кладбищ на территории района (62 места захоронений). Ремонт ограждения кладбищ.  Рубка деревьев и кустарников , корчевка пней, планировка территории уборка и вывоз порубочных остатков, утилизация.</t>
  </si>
  <si>
    <t xml:space="preserve">Задача 2. Формирование земельного фонда муниципального образования, повышение эффективности использования земельных участков, находящихся в муниципальной собственности и земельных участков, государственная собственность на которые не разграничена, расположенных на территории Пинежского муниципального округа </t>
  </si>
  <si>
    <t xml:space="preserve"> Количество объектов оценки: 2025г. -2026г.г. - при необходимости </t>
  </si>
  <si>
    <t xml:space="preserve">ПРИЛОЖЕНИЕ № 3 к муниципальной программе 
«Развитие земельно-имущественных отношений в Пинежском муниципальном округе Архангельской области»
</t>
  </si>
  <si>
    <t xml:space="preserve">местный бюджет </t>
  </si>
  <si>
    <t>«Развитие земельно-имущественных отношений в Пинежском муниципальном округе Архангельской области"</t>
  </si>
  <si>
    <t xml:space="preserve">Всего по муниципальной программе «Развитие земельно-имущественных отношений в Пинежском муниципальном округе Архангельской области» </t>
  </si>
  <si>
    <r>
      <rPr>
        <b/>
        <sz val="10"/>
        <rFont val="Times New Roman"/>
        <family val="1"/>
        <charset val="204"/>
      </rPr>
      <t>Цель</t>
    </r>
    <r>
      <rPr>
        <sz val="10"/>
        <rFont val="Times New Roman"/>
        <family val="1"/>
        <charset val="204"/>
      </rPr>
      <t xml:space="preserve"> - Развитие земельно-имущественных отношений в Пинежском муниципальном округе Архангельской области, для обеспечения социально-экономического развития, повышения эффективности управления и распоряжения имуществом, находящимся в муниципальной собственности Пинежского муниципального округа Архангельской области</t>
    </r>
  </si>
  <si>
    <t xml:space="preserve">1.5. Содержание объектов, находящихся в муниципальной собственности.  </t>
  </si>
  <si>
    <t>Постановка объектов на кадастровый учет, регистрация вещных прав  в 2024 г. -3 ед.,  в 2025 г. -0 ед.,  в 2026 г. - 590 ед. в 2027 г. - 67 ед. Уточнение границ объектов.</t>
  </si>
  <si>
    <t>подтверждение права собственности на объекты недвижимого имущества и земельные участки, находящиеся в муниципальной собственности. Получение документов о государственной регистрации права муниципальной собственности , в 2024 г. на 3 объекта, в 2025 г. на 0 объектов, в 2026 г. на 590 объектов, в 2027 г. - 76 ед..</t>
  </si>
  <si>
    <t xml:space="preserve">Своевременная уплата обязательных платежей и сборов, страховых взносов, диагностика и страхование транспортных средств, технологическое присоединение объектов к сетям,  ремонт, содержание и наружное освещение памятника погибшим воинам-пинежанам в годы ВОВ, расположенного по адресу: с. Карпогоры, ул.Октябрьская,  д.40, соор. 1 ,  оплата коммунальных услуг и за электроснабжение ресурсоснабщающим организациям  за  непредоставленные  по договорам найма муниципальные жилые помещения,  оплата коммунальных услуг и за электроснабжение, по содержанию общего имущества многоквартирных домов за непредоставленные по договорам найма муниципальные жилые помещения
  </t>
  </si>
  <si>
    <t>Охрана объектов недвижимости находящихся в казне, в том числе полученных от учреждений образования (зданий школ, детсадов и т.п.), утилизация списанных объектов, экспериза объектов недвижимости в том числе многоквартиных домов, приобретение материалов, необходимых для организации ограничения доступа  в подлежащие охране объекты недвижимости при выделении средств из бюджета.</t>
  </si>
  <si>
    <t xml:space="preserve">Постановка объектов на кадастровый учет  в 2024 г. -3 ед.,  в 2025 г. -0 ед., в 2026 г. -67 ед. , в 2027 г. -67 ед. инвентаризация земель, оценка состояния земельных участков, уточнение границ </t>
  </si>
  <si>
    <t xml:space="preserve">постановка объектов на кадастровый учет в 2024 г. - 0 ед., в 2025 г. - 0 ед., в 2026 г. - 10 ед. , в 2027 г.- 10 ед. </t>
  </si>
  <si>
    <t xml:space="preserve">Количество объектов оценки: 2025г. -2027г.г. - при необходимости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</si>
</sst>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0" fillId="2" borderId="0" xfId="0" applyFont="1" applyFill="1"/>
    <xf numFmtId="0" fontId="4" fillId="2" borderId="0" xfId="0" applyFont="1" applyFill="1" applyAlignment="1">
      <alignment horizontal="right"/>
    </xf>
    <xf numFmtId="0" fontId="7" fillId="2" borderId="0" xfId="0" applyFont="1" applyFill="1"/>
    <xf numFmtId="0" fontId="2" fillId="2" borderId="0" xfId="0" applyFont="1" applyFill="1"/>
    <xf numFmtId="0" fontId="2" fillId="2" borderId="1" xfId="0" applyFont="1" applyFill="1" applyBorder="1" applyAlignment="1">
      <alignment horizontal="left" vertical="center" wrapText="1"/>
    </xf>
    <xf numFmtId="164" fontId="7" fillId="2" borderId="3" xfId="0" applyNumberFormat="1" applyFont="1" applyFill="1" applyBorder="1"/>
    <xf numFmtId="0" fontId="7" fillId="2" borderId="0" xfId="0" applyFont="1" applyFill="1" applyBorder="1"/>
    <xf numFmtId="164" fontId="7" fillId="2" borderId="0" xfId="0" applyNumberFormat="1" applyFont="1" applyFill="1" applyBorder="1"/>
    <xf numFmtId="164" fontId="2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wrapText="1"/>
    </xf>
    <xf numFmtId="0" fontId="7" fillId="2" borderId="3" xfId="0" applyFont="1" applyFill="1" applyBorder="1"/>
    <xf numFmtId="0" fontId="2" fillId="2" borderId="0" xfId="0" applyFont="1" applyFill="1" applyBorder="1"/>
    <xf numFmtId="164" fontId="2" fillId="2" borderId="0" xfId="0" applyNumberFormat="1" applyFont="1" applyFill="1" applyBorder="1"/>
    <xf numFmtId="0" fontId="9" fillId="2" borderId="0" xfId="0" applyFont="1" applyFill="1" applyBorder="1"/>
    <xf numFmtId="164" fontId="2" fillId="2" borderId="4" xfId="0" applyNumberFormat="1" applyFont="1" applyFill="1" applyBorder="1" applyAlignment="1">
      <alignment horizontal="center" vertical="center" wrapText="1"/>
    </xf>
    <xf numFmtId="164" fontId="9" fillId="2" borderId="0" xfId="0" applyNumberFormat="1" applyFont="1" applyFill="1" applyBorder="1"/>
    <xf numFmtId="164" fontId="7" fillId="2" borderId="0" xfId="0" applyNumberFormat="1" applyFont="1" applyFill="1"/>
    <xf numFmtId="0" fontId="3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64" fontId="10" fillId="2" borderId="0" xfId="0" applyNumberFormat="1" applyFont="1" applyFill="1"/>
    <xf numFmtId="0" fontId="10" fillId="2" borderId="0" xfId="0" applyFont="1" applyFill="1" applyBorder="1"/>
    <xf numFmtId="164" fontId="6" fillId="2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top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tabSelected="1" zoomScaleNormal="100" workbookViewId="0">
      <selection activeCell="J81" sqref="J81"/>
    </sheetView>
  </sheetViews>
  <sheetFormatPr defaultColWidth="8.85546875" defaultRowHeight="15" x14ac:dyDescent="0.25"/>
  <cols>
    <col min="1" max="1" width="29.5703125" style="1" customWidth="1"/>
    <col min="2" max="2" width="27.140625" style="1" customWidth="1"/>
    <col min="3" max="3" width="27.42578125" style="1" customWidth="1"/>
    <col min="4" max="4" width="12.28515625" style="1" customWidth="1"/>
    <col min="5" max="5" width="9.5703125" style="1" customWidth="1"/>
    <col min="6" max="7" width="9.7109375" style="1" customWidth="1"/>
    <col min="8" max="8" width="9.85546875" style="1" hidden="1" customWidth="1"/>
    <col min="9" max="9" width="9.85546875" style="1" customWidth="1"/>
    <col min="10" max="10" width="69.28515625" style="1" customWidth="1"/>
    <col min="11" max="11" width="9" style="1" hidden="1" customWidth="1"/>
    <col min="12" max="12" width="8.85546875" style="1"/>
    <col min="13" max="13" width="0" style="1" hidden="1" customWidth="1"/>
    <col min="14" max="14" width="17.42578125" style="1" customWidth="1"/>
    <col min="15" max="15" width="15.85546875" style="1" customWidth="1"/>
    <col min="16" max="16" width="13.42578125" style="1" customWidth="1"/>
    <col min="17" max="16384" width="8.85546875" style="1"/>
  </cols>
  <sheetData>
    <row r="1" spans="1:15" ht="38.450000000000003" customHeight="1" x14ac:dyDescent="0.25">
      <c r="E1" s="30"/>
      <c r="F1" s="30"/>
      <c r="G1" s="30"/>
      <c r="H1" s="30"/>
      <c r="I1" s="30"/>
      <c r="J1" s="30"/>
    </row>
    <row r="2" spans="1:15" ht="60" customHeight="1" x14ac:dyDescent="0.25">
      <c r="A2" s="2"/>
      <c r="C2" s="55" t="s">
        <v>30</v>
      </c>
      <c r="D2" s="55"/>
      <c r="E2" s="55"/>
      <c r="F2" s="55"/>
      <c r="G2" s="55"/>
      <c r="H2" s="55"/>
      <c r="I2" s="55"/>
      <c r="J2" s="55"/>
    </row>
    <row r="3" spans="1:15" s="3" customFormat="1" ht="22.5" customHeight="1" x14ac:dyDescent="0.2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</row>
    <row r="4" spans="1:15" s="4" customFormat="1" ht="21.75" customHeight="1" x14ac:dyDescent="0.25">
      <c r="A4" s="38" t="s">
        <v>3</v>
      </c>
      <c r="B4" s="39"/>
      <c r="C4" s="39"/>
      <c r="D4" s="39"/>
      <c r="E4" s="39"/>
      <c r="F4" s="39"/>
      <c r="G4" s="39"/>
      <c r="H4" s="39"/>
      <c r="I4" s="39"/>
      <c r="J4" s="39"/>
    </row>
    <row r="5" spans="1:15" s="4" customFormat="1" ht="36" customHeight="1" x14ac:dyDescent="0.2">
      <c r="A5" s="41" t="s">
        <v>32</v>
      </c>
      <c r="B5" s="42"/>
      <c r="C5" s="42"/>
      <c r="D5" s="42"/>
      <c r="E5" s="42"/>
      <c r="F5" s="42"/>
      <c r="G5" s="42"/>
      <c r="H5" s="42"/>
      <c r="I5" s="42"/>
      <c r="J5" s="42"/>
    </row>
    <row r="6" spans="1:15" s="3" customFormat="1" ht="15" customHeight="1" x14ac:dyDescent="0.25">
      <c r="A6" s="48" t="s">
        <v>20</v>
      </c>
      <c r="B6" s="48" t="s">
        <v>10</v>
      </c>
      <c r="C6" s="48" t="s">
        <v>2</v>
      </c>
      <c r="D6" s="49" t="s">
        <v>18</v>
      </c>
      <c r="E6" s="50"/>
      <c r="F6" s="50"/>
      <c r="G6" s="50"/>
      <c r="H6" s="51"/>
      <c r="I6" s="25"/>
      <c r="J6" s="48" t="s">
        <v>11</v>
      </c>
    </row>
    <row r="7" spans="1:15" s="3" customFormat="1" x14ac:dyDescent="0.25">
      <c r="A7" s="48"/>
      <c r="B7" s="48"/>
      <c r="C7" s="48"/>
      <c r="D7" s="52"/>
      <c r="E7" s="53"/>
      <c r="F7" s="53"/>
      <c r="G7" s="53"/>
      <c r="H7" s="54"/>
      <c r="I7" s="26"/>
      <c r="J7" s="48"/>
    </row>
    <row r="8" spans="1:15" s="3" customFormat="1" x14ac:dyDescent="0.25">
      <c r="A8" s="48"/>
      <c r="B8" s="48"/>
      <c r="C8" s="48"/>
      <c r="D8" s="40" t="s">
        <v>1</v>
      </c>
      <c r="E8" s="43">
        <v>2024</v>
      </c>
      <c r="F8" s="43">
        <v>2025</v>
      </c>
      <c r="G8" s="43">
        <v>2026</v>
      </c>
      <c r="H8" s="43"/>
      <c r="I8" s="27">
        <v>2027</v>
      </c>
      <c r="J8" s="48"/>
    </row>
    <row r="9" spans="1:15" s="3" customFormat="1" ht="7.15" customHeight="1" x14ac:dyDescent="0.25">
      <c r="A9" s="48"/>
      <c r="B9" s="48"/>
      <c r="C9" s="48"/>
      <c r="D9" s="40"/>
      <c r="E9" s="44"/>
      <c r="F9" s="44"/>
      <c r="G9" s="44"/>
      <c r="H9" s="44"/>
      <c r="I9" s="28"/>
      <c r="J9" s="48"/>
    </row>
    <row r="10" spans="1:15" s="3" customFormat="1" ht="15" customHeight="1" x14ac:dyDescent="0.25">
      <c r="A10" s="23">
        <v>1</v>
      </c>
      <c r="B10" s="23">
        <v>2</v>
      </c>
      <c r="C10" s="23">
        <v>3</v>
      </c>
      <c r="D10" s="23"/>
      <c r="E10" s="23"/>
      <c r="F10" s="23"/>
      <c r="G10" s="23"/>
      <c r="H10" s="23"/>
      <c r="I10" s="29"/>
      <c r="J10" s="23"/>
    </row>
    <row r="11" spans="1:15" s="3" customFormat="1" ht="57" customHeight="1" x14ac:dyDescent="0.25">
      <c r="A11" s="57" t="s">
        <v>34</v>
      </c>
      <c r="B11" s="46"/>
      <c r="C11" s="46"/>
      <c r="D11" s="46"/>
      <c r="E11" s="46"/>
      <c r="F11" s="46"/>
      <c r="G11" s="46"/>
      <c r="H11" s="46"/>
      <c r="I11" s="46"/>
      <c r="J11" s="47"/>
    </row>
    <row r="12" spans="1:15" s="3" customFormat="1" ht="25.5" customHeight="1" x14ac:dyDescent="0.25">
      <c r="A12" s="45" t="s">
        <v>9</v>
      </c>
      <c r="B12" s="46"/>
      <c r="C12" s="46"/>
      <c r="D12" s="46"/>
      <c r="E12" s="46"/>
      <c r="F12" s="46"/>
      <c r="G12" s="46"/>
      <c r="H12" s="46"/>
      <c r="I12" s="46"/>
      <c r="J12" s="47"/>
    </row>
    <row r="13" spans="1:15" s="3" customFormat="1" ht="18.75" customHeight="1" x14ac:dyDescent="0.25">
      <c r="A13" s="31" t="s">
        <v>26</v>
      </c>
      <c r="B13" s="34" t="s">
        <v>25</v>
      </c>
      <c r="C13" s="5" t="s">
        <v>4</v>
      </c>
      <c r="D13" s="24">
        <f>E13+F13+G13+I13</f>
        <v>10087.5</v>
      </c>
      <c r="E13" s="9">
        <f>E17+E16+E15</f>
        <v>897.5</v>
      </c>
      <c r="F13" s="9">
        <f>F17+F16+F15</f>
        <v>0</v>
      </c>
      <c r="G13" s="9">
        <f>G17+G16+G15</f>
        <v>8190</v>
      </c>
      <c r="H13" s="9">
        <f t="shared" ref="H13:I13" si="0">H17+H16+H15</f>
        <v>0</v>
      </c>
      <c r="I13" s="9">
        <f t="shared" si="0"/>
        <v>1000</v>
      </c>
      <c r="J13" s="34" t="s">
        <v>36</v>
      </c>
      <c r="K13" s="6"/>
      <c r="L13" s="7"/>
      <c r="M13" s="7"/>
      <c r="N13" s="8"/>
      <c r="O13" s="8"/>
    </row>
    <row r="14" spans="1:15" s="3" customFormat="1" ht="18.75" customHeight="1" x14ac:dyDescent="0.25">
      <c r="A14" s="32"/>
      <c r="B14" s="35"/>
      <c r="C14" s="5" t="s">
        <v>5</v>
      </c>
      <c r="D14" s="24">
        <f t="shared" ref="D14:D53" si="1">E14+F14+G14+I14</f>
        <v>0</v>
      </c>
      <c r="E14" s="9"/>
      <c r="F14" s="9"/>
      <c r="G14" s="9"/>
      <c r="H14" s="9"/>
      <c r="I14" s="9"/>
      <c r="J14" s="35"/>
      <c r="L14" s="7"/>
      <c r="M14" s="7"/>
      <c r="N14" s="7"/>
      <c r="O14" s="7"/>
    </row>
    <row r="15" spans="1:15" s="3" customFormat="1" ht="18.75" customHeight="1" x14ac:dyDescent="0.25">
      <c r="A15" s="32"/>
      <c r="B15" s="35"/>
      <c r="C15" s="5" t="s">
        <v>6</v>
      </c>
      <c r="D15" s="24">
        <f t="shared" si="1"/>
        <v>344.5</v>
      </c>
      <c r="E15" s="9">
        <v>344.5</v>
      </c>
      <c r="F15" s="9"/>
      <c r="G15" s="9"/>
      <c r="H15" s="9"/>
      <c r="I15" s="9"/>
      <c r="J15" s="35"/>
      <c r="L15" s="7"/>
      <c r="M15" s="10"/>
      <c r="N15" s="7"/>
      <c r="O15" s="7"/>
    </row>
    <row r="16" spans="1:15" s="3" customFormat="1" ht="18.75" customHeight="1" x14ac:dyDescent="0.25">
      <c r="A16" s="32"/>
      <c r="B16" s="35"/>
      <c r="C16" s="5" t="s">
        <v>7</v>
      </c>
      <c r="D16" s="24">
        <f t="shared" si="1"/>
        <v>399.5</v>
      </c>
      <c r="E16" s="9">
        <v>399.5</v>
      </c>
      <c r="F16" s="9">
        <v>0</v>
      </c>
      <c r="G16" s="9">
        <v>0</v>
      </c>
      <c r="H16" s="9"/>
      <c r="I16" s="9"/>
      <c r="J16" s="35"/>
      <c r="L16" s="7"/>
      <c r="M16" s="7"/>
      <c r="N16" s="7"/>
      <c r="O16" s="7"/>
    </row>
    <row r="17" spans="1:15" s="3" customFormat="1" ht="18.75" customHeight="1" x14ac:dyDescent="0.25">
      <c r="A17" s="32"/>
      <c r="B17" s="35"/>
      <c r="C17" s="5" t="s">
        <v>31</v>
      </c>
      <c r="D17" s="24">
        <f t="shared" si="1"/>
        <v>9343.5</v>
      </c>
      <c r="E17" s="9">
        <f>56+97.5</f>
        <v>153.5</v>
      </c>
      <c r="F17" s="9">
        <v>0</v>
      </c>
      <c r="G17" s="9">
        <v>8190</v>
      </c>
      <c r="H17" s="9"/>
      <c r="I17" s="9">
        <v>1000</v>
      </c>
      <c r="J17" s="35"/>
      <c r="L17" s="7"/>
      <c r="M17" s="7"/>
      <c r="N17" s="7"/>
      <c r="O17" s="7"/>
    </row>
    <row r="18" spans="1:15" s="3" customFormat="1" ht="45.75" customHeight="1" x14ac:dyDescent="0.25">
      <c r="A18" s="33"/>
      <c r="B18" s="36"/>
      <c r="C18" s="5" t="s">
        <v>8</v>
      </c>
      <c r="D18" s="24">
        <f t="shared" si="1"/>
        <v>0</v>
      </c>
      <c r="E18" s="9"/>
      <c r="F18" s="9"/>
      <c r="G18" s="9"/>
      <c r="H18" s="9"/>
      <c r="I18" s="9"/>
      <c r="J18" s="36"/>
      <c r="L18" s="7"/>
      <c r="M18" s="7"/>
      <c r="N18" s="7"/>
      <c r="O18" s="7"/>
    </row>
    <row r="19" spans="1:15" s="3" customFormat="1" ht="20.25" customHeight="1" x14ac:dyDescent="0.25">
      <c r="A19" s="31" t="s">
        <v>12</v>
      </c>
      <c r="B19" s="34" t="s">
        <v>25</v>
      </c>
      <c r="C19" s="5" t="s">
        <v>4</v>
      </c>
      <c r="D19" s="24">
        <f t="shared" si="1"/>
        <v>0</v>
      </c>
      <c r="E19" s="9">
        <v>0</v>
      </c>
      <c r="F19" s="9">
        <v>0</v>
      </c>
      <c r="G19" s="9">
        <f>H19</f>
        <v>0</v>
      </c>
      <c r="H19" s="9"/>
      <c r="I19" s="9"/>
      <c r="J19" s="34" t="s">
        <v>37</v>
      </c>
      <c r="L19" s="7"/>
      <c r="M19" s="7"/>
      <c r="N19" s="7"/>
      <c r="O19" s="7"/>
    </row>
    <row r="20" spans="1:15" s="3" customFormat="1" ht="24" customHeight="1" x14ac:dyDescent="0.25">
      <c r="A20" s="32"/>
      <c r="B20" s="35"/>
      <c r="C20" s="5" t="s">
        <v>5</v>
      </c>
      <c r="D20" s="24">
        <f t="shared" si="1"/>
        <v>0</v>
      </c>
      <c r="E20" s="9"/>
      <c r="F20" s="9"/>
      <c r="G20" s="9"/>
      <c r="H20" s="9"/>
      <c r="I20" s="9"/>
      <c r="J20" s="35"/>
      <c r="L20" s="7"/>
      <c r="M20" s="7"/>
      <c r="N20" s="7"/>
      <c r="O20" s="7"/>
    </row>
    <row r="21" spans="1:15" s="3" customFormat="1" ht="25.5" customHeight="1" x14ac:dyDescent="0.25">
      <c r="A21" s="32"/>
      <c r="B21" s="35"/>
      <c r="C21" s="5" t="s">
        <v>6</v>
      </c>
      <c r="D21" s="24">
        <f t="shared" si="1"/>
        <v>0</v>
      </c>
      <c r="E21" s="9"/>
      <c r="F21" s="9"/>
      <c r="G21" s="9"/>
      <c r="H21" s="9"/>
      <c r="I21" s="9"/>
      <c r="J21" s="35"/>
      <c r="L21" s="7"/>
      <c r="M21" s="7"/>
      <c r="N21" s="7"/>
      <c r="O21" s="7"/>
    </row>
    <row r="22" spans="1:15" s="3" customFormat="1" ht="18.75" customHeight="1" x14ac:dyDescent="0.25">
      <c r="A22" s="32"/>
      <c r="B22" s="35"/>
      <c r="C22" s="5" t="s">
        <v>7</v>
      </c>
      <c r="D22" s="24">
        <f t="shared" si="1"/>
        <v>0</v>
      </c>
      <c r="E22" s="9"/>
      <c r="F22" s="9"/>
      <c r="G22" s="9"/>
      <c r="H22" s="9"/>
      <c r="I22" s="9"/>
      <c r="J22" s="35"/>
      <c r="L22" s="7"/>
      <c r="M22" s="7"/>
      <c r="N22" s="7"/>
      <c r="O22" s="7"/>
    </row>
    <row r="23" spans="1:15" s="3" customFormat="1" ht="27" customHeight="1" x14ac:dyDescent="0.25">
      <c r="A23" s="32"/>
      <c r="B23" s="35"/>
      <c r="C23" s="5" t="s">
        <v>31</v>
      </c>
      <c r="D23" s="24">
        <f t="shared" si="1"/>
        <v>0</v>
      </c>
      <c r="E23" s="9">
        <v>0</v>
      </c>
      <c r="F23" s="9">
        <v>0</v>
      </c>
      <c r="G23" s="9">
        <f>H23</f>
        <v>0</v>
      </c>
      <c r="H23" s="9"/>
      <c r="I23" s="9"/>
      <c r="J23" s="35"/>
      <c r="L23" s="7"/>
      <c r="M23" s="7"/>
      <c r="N23" s="7"/>
      <c r="O23" s="7"/>
    </row>
    <row r="24" spans="1:15" s="3" customFormat="1" ht="37.5" customHeight="1" x14ac:dyDescent="0.25">
      <c r="A24" s="33"/>
      <c r="B24" s="36"/>
      <c r="C24" s="5" t="s">
        <v>8</v>
      </c>
      <c r="D24" s="24">
        <f t="shared" si="1"/>
        <v>0</v>
      </c>
      <c r="E24" s="9"/>
      <c r="F24" s="9"/>
      <c r="G24" s="9"/>
      <c r="H24" s="9"/>
      <c r="I24" s="9"/>
      <c r="J24" s="36"/>
      <c r="L24" s="7"/>
      <c r="M24" s="7"/>
      <c r="N24" s="7"/>
      <c r="O24" s="7"/>
    </row>
    <row r="25" spans="1:15" s="3" customFormat="1" ht="19.5" customHeight="1" x14ac:dyDescent="0.25">
      <c r="A25" s="31" t="s">
        <v>13</v>
      </c>
      <c r="B25" s="34" t="s">
        <v>25</v>
      </c>
      <c r="C25" s="5" t="s">
        <v>4</v>
      </c>
      <c r="D25" s="24">
        <f t="shared" si="1"/>
        <v>0</v>
      </c>
      <c r="E25" s="9">
        <v>0</v>
      </c>
      <c r="F25" s="9">
        <v>0</v>
      </c>
      <c r="G25" s="9">
        <f>H25</f>
        <v>0</v>
      </c>
      <c r="H25" s="9"/>
      <c r="I25" s="9"/>
      <c r="J25" s="34" t="s">
        <v>14</v>
      </c>
      <c r="L25" s="7"/>
      <c r="M25" s="7"/>
      <c r="N25" s="7"/>
      <c r="O25" s="7"/>
    </row>
    <row r="26" spans="1:15" s="3" customFormat="1" ht="19.5" customHeight="1" x14ac:dyDescent="0.25">
      <c r="A26" s="32"/>
      <c r="B26" s="35"/>
      <c r="C26" s="5" t="s">
        <v>5</v>
      </c>
      <c r="D26" s="24">
        <f t="shared" si="1"/>
        <v>0</v>
      </c>
      <c r="E26" s="9"/>
      <c r="F26" s="9"/>
      <c r="G26" s="9"/>
      <c r="H26" s="9"/>
      <c r="I26" s="9"/>
      <c r="J26" s="35"/>
      <c r="L26" s="7"/>
      <c r="M26" s="7"/>
      <c r="N26" s="7"/>
      <c r="O26" s="7"/>
    </row>
    <row r="27" spans="1:15" s="3" customFormat="1" ht="19.5" customHeight="1" x14ac:dyDescent="0.25">
      <c r="A27" s="32"/>
      <c r="B27" s="35"/>
      <c r="C27" s="5" t="s">
        <v>6</v>
      </c>
      <c r="D27" s="24">
        <f t="shared" si="1"/>
        <v>0</v>
      </c>
      <c r="E27" s="9"/>
      <c r="F27" s="9"/>
      <c r="G27" s="9"/>
      <c r="H27" s="9"/>
      <c r="I27" s="9"/>
      <c r="J27" s="35"/>
      <c r="L27" s="7"/>
      <c r="M27" s="7"/>
      <c r="N27" s="7"/>
      <c r="O27" s="7"/>
    </row>
    <row r="28" spans="1:15" s="3" customFormat="1" ht="19.5" customHeight="1" x14ac:dyDescent="0.25">
      <c r="A28" s="32"/>
      <c r="B28" s="35"/>
      <c r="C28" s="5" t="s">
        <v>7</v>
      </c>
      <c r="D28" s="24">
        <f t="shared" si="1"/>
        <v>0</v>
      </c>
      <c r="E28" s="9"/>
      <c r="F28" s="9"/>
      <c r="G28" s="9"/>
      <c r="H28" s="9"/>
      <c r="I28" s="9"/>
      <c r="J28" s="35"/>
      <c r="L28" s="7"/>
      <c r="M28" s="7"/>
      <c r="N28" s="7"/>
      <c r="O28" s="7"/>
    </row>
    <row r="29" spans="1:15" s="3" customFormat="1" ht="19.5" customHeight="1" x14ac:dyDescent="0.25">
      <c r="A29" s="32"/>
      <c r="B29" s="35"/>
      <c r="C29" s="5" t="s">
        <v>31</v>
      </c>
      <c r="D29" s="24">
        <f t="shared" si="1"/>
        <v>0</v>
      </c>
      <c r="E29" s="9">
        <v>0</v>
      </c>
      <c r="F29" s="9">
        <v>0</v>
      </c>
      <c r="G29" s="9">
        <v>0</v>
      </c>
      <c r="H29" s="9"/>
      <c r="I29" s="9"/>
      <c r="J29" s="35"/>
      <c r="L29" s="7"/>
      <c r="M29" s="7"/>
      <c r="N29" s="7"/>
      <c r="O29" s="7"/>
    </row>
    <row r="30" spans="1:15" s="3" customFormat="1" ht="63" customHeight="1" x14ac:dyDescent="0.25">
      <c r="A30" s="33"/>
      <c r="B30" s="36"/>
      <c r="C30" s="5" t="s">
        <v>8</v>
      </c>
      <c r="D30" s="24">
        <f t="shared" si="1"/>
        <v>0</v>
      </c>
      <c r="E30" s="9"/>
      <c r="F30" s="9"/>
      <c r="G30" s="9"/>
      <c r="H30" s="9"/>
      <c r="I30" s="9"/>
      <c r="J30" s="36"/>
      <c r="L30" s="7"/>
      <c r="M30" s="7"/>
      <c r="N30" s="7"/>
      <c r="O30" s="7"/>
    </row>
    <row r="31" spans="1:15" s="3" customFormat="1" ht="19.5" customHeight="1" x14ac:dyDescent="0.25">
      <c r="A31" s="31" t="s">
        <v>15</v>
      </c>
      <c r="B31" s="34" t="s">
        <v>25</v>
      </c>
      <c r="C31" s="5" t="s">
        <v>4</v>
      </c>
      <c r="D31" s="24">
        <f t="shared" si="1"/>
        <v>237.5</v>
      </c>
      <c r="E31" s="9">
        <f>E35</f>
        <v>37.5</v>
      </c>
      <c r="F31" s="9">
        <f>F35</f>
        <v>0</v>
      </c>
      <c r="G31" s="9">
        <v>100</v>
      </c>
      <c r="H31" s="9">
        <v>100</v>
      </c>
      <c r="I31" s="9">
        <v>100</v>
      </c>
      <c r="J31" s="34" t="s">
        <v>29</v>
      </c>
      <c r="K31" s="11"/>
      <c r="L31" s="7"/>
      <c r="M31" s="7"/>
      <c r="N31" s="8"/>
      <c r="O31" s="8"/>
    </row>
    <row r="32" spans="1:15" s="3" customFormat="1" ht="19.5" customHeight="1" x14ac:dyDescent="0.25">
      <c r="A32" s="32"/>
      <c r="B32" s="35"/>
      <c r="C32" s="5" t="s">
        <v>5</v>
      </c>
      <c r="D32" s="24">
        <f t="shared" si="1"/>
        <v>0</v>
      </c>
      <c r="E32" s="9"/>
      <c r="F32" s="9"/>
      <c r="G32" s="9"/>
      <c r="H32" s="9"/>
      <c r="I32" s="9"/>
      <c r="J32" s="35"/>
      <c r="L32" s="7"/>
      <c r="M32" s="7"/>
      <c r="N32" s="7"/>
      <c r="O32" s="7"/>
    </row>
    <row r="33" spans="1:16" s="3" customFormat="1" ht="19.5" customHeight="1" x14ac:dyDescent="0.25">
      <c r="A33" s="32"/>
      <c r="B33" s="35"/>
      <c r="C33" s="5" t="s">
        <v>6</v>
      </c>
      <c r="D33" s="24">
        <f t="shared" si="1"/>
        <v>0</v>
      </c>
      <c r="E33" s="9"/>
      <c r="F33" s="9"/>
      <c r="G33" s="9"/>
      <c r="H33" s="9"/>
      <c r="I33" s="9"/>
      <c r="J33" s="35"/>
      <c r="L33" s="7"/>
      <c r="M33" s="7"/>
      <c r="N33" s="7"/>
      <c r="O33" s="7"/>
    </row>
    <row r="34" spans="1:16" s="3" customFormat="1" ht="19.5" customHeight="1" x14ac:dyDescent="0.25">
      <c r="A34" s="32"/>
      <c r="B34" s="35"/>
      <c r="C34" s="5" t="s">
        <v>7</v>
      </c>
      <c r="D34" s="24">
        <f t="shared" si="1"/>
        <v>0</v>
      </c>
      <c r="E34" s="9"/>
      <c r="F34" s="9"/>
      <c r="G34" s="9"/>
      <c r="H34" s="9"/>
      <c r="I34" s="9"/>
      <c r="J34" s="35"/>
      <c r="L34" s="7"/>
      <c r="M34" s="7"/>
      <c r="N34" s="7"/>
      <c r="O34" s="7"/>
      <c r="P34" s="7"/>
    </row>
    <row r="35" spans="1:16" s="3" customFormat="1" ht="19.5" customHeight="1" x14ac:dyDescent="0.25">
      <c r="A35" s="32"/>
      <c r="B35" s="35"/>
      <c r="C35" s="5" t="s">
        <v>31</v>
      </c>
      <c r="D35" s="24">
        <f t="shared" si="1"/>
        <v>237.5</v>
      </c>
      <c r="E35" s="9">
        <v>37.5</v>
      </c>
      <c r="F35" s="9">
        <v>0</v>
      </c>
      <c r="G35" s="9">
        <v>100</v>
      </c>
      <c r="H35" s="9"/>
      <c r="I35" s="9">
        <v>100</v>
      </c>
      <c r="J35" s="35"/>
      <c r="L35" s="7"/>
      <c r="M35" s="7"/>
      <c r="N35" s="7"/>
      <c r="O35" s="7"/>
      <c r="P35" s="7"/>
    </row>
    <row r="36" spans="1:16" s="3" customFormat="1" ht="23.25" customHeight="1" x14ac:dyDescent="0.25">
      <c r="A36" s="33"/>
      <c r="B36" s="36"/>
      <c r="C36" s="5" t="s">
        <v>8</v>
      </c>
      <c r="D36" s="24">
        <f t="shared" si="1"/>
        <v>0</v>
      </c>
      <c r="E36" s="9"/>
      <c r="F36" s="9"/>
      <c r="G36" s="9"/>
      <c r="H36" s="9"/>
      <c r="I36" s="9"/>
      <c r="J36" s="36"/>
      <c r="L36" s="7"/>
      <c r="M36" s="7"/>
      <c r="N36" s="7"/>
      <c r="O36" s="7"/>
      <c r="P36" s="7"/>
    </row>
    <row r="37" spans="1:16" s="4" customFormat="1" ht="27" customHeight="1" x14ac:dyDescent="0.2">
      <c r="A37" s="31" t="s">
        <v>35</v>
      </c>
      <c r="B37" s="34" t="s">
        <v>25</v>
      </c>
      <c r="C37" s="5" t="s">
        <v>4</v>
      </c>
      <c r="D37" s="24">
        <f t="shared" si="1"/>
        <v>8670.4</v>
      </c>
      <c r="E37" s="9">
        <f>E41</f>
        <v>1692.2</v>
      </c>
      <c r="F37" s="9">
        <f>F41</f>
        <v>4201.5</v>
      </c>
      <c r="G37" s="9">
        <f>G41</f>
        <v>1353.7</v>
      </c>
      <c r="H37" s="9"/>
      <c r="I37" s="9">
        <f>I41</f>
        <v>1423</v>
      </c>
      <c r="J37" s="56" t="s">
        <v>38</v>
      </c>
      <c r="L37" s="12"/>
      <c r="M37" s="12"/>
      <c r="N37" s="12"/>
      <c r="O37" s="13"/>
      <c r="P37" s="12"/>
    </row>
    <row r="38" spans="1:16" s="3" customFormat="1" ht="26.25" customHeight="1" x14ac:dyDescent="0.25">
      <c r="A38" s="32"/>
      <c r="B38" s="35"/>
      <c r="C38" s="5" t="s">
        <v>5</v>
      </c>
      <c r="D38" s="24">
        <f t="shared" si="1"/>
        <v>0</v>
      </c>
      <c r="E38" s="9"/>
      <c r="F38" s="9"/>
      <c r="G38" s="9"/>
      <c r="H38" s="9"/>
      <c r="I38" s="9"/>
      <c r="J38" s="35"/>
      <c r="L38" s="7"/>
      <c r="M38" s="7"/>
      <c r="N38" s="7"/>
      <c r="O38" s="7"/>
      <c r="P38" s="14"/>
    </row>
    <row r="39" spans="1:16" s="3" customFormat="1" ht="18.75" customHeight="1" x14ac:dyDescent="0.25">
      <c r="A39" s="32"/>
      <c r="B39" s="35"/>
      <c r="C39" s="5" t="s">
        <v>6</v>
      </c>
      <c r="D39" s="24">
        <f t="shared" si="1"/>
        <v>0</v>
      </c>
      <c r="E39" s="9"/>
      <c r="F39" s="9"/>
      <c r="G39" s="9"/>
      <c r="H39" s="9"/>
      <c r="I39" s="9"/>
      <c r="J39" s="35"/>
      <c r="L39" s="7"/>
      <c r="M39" s="7"/>
      <c r="N39" s="14"/>
      <c r="O39" s="7"/>
      <c r="P39" s="7"/>
    </row>
    <row r="40" spans="1:16" s="3" customFormat="1" ht="25.5" customHeight="1" x14ac:dyDescent="0.25">
      <c r="A40" s="32"/>
      <c r="B40" s="35"/>
      <c r="C40" s="5" t="s">
        <v>7</v>
      </c>
      <c r="D40" s="24">
        <f t="shared" si="1"/>
        <v>0</v>
      </c>
      <c r="E40" s="9"/>
      <c r="F40" s="9"/>
      <c r="G40" s="9"/>
      <c r="H40" s="9"/>
      <c r="I40" s="9"/>
      <c r="J40" s="35"/>
      <c r="L40" s="7"/>
      <c r="M40" s="7"/>
      <c r="N40" s="7"/>
      <c r="O40" s="7"/>
      <c r="P40" s="7"/>
    </row>
    <row r="41" spans="1:16" s="3" customFormat="1" ht="31.5" customHeight="1" x14ac:dyDescent="0.25">
      <c r="A41" s="32"/>
      <c r="B41" s="35"/>
      <c r="C41" s="5" t="s">
        <v>31</v>
      </c>
      <c r="D41" s="24">
        <f t="shared" si="1"/>
        <v>8670.4</v>
      </c>
      <c r="E41" s="9">
        <f>1404.2+288</f>
        <v>1692.2</v>
      </c>
      <c r="F41" s="9">
        <v>4201.5</v>
      </c>
      <c r="G41" s="9">
        <v>1353.7</v>
      </c>
      <c r="H41" s="9"/>
      <c r="I41" s="9">
        <v>1423</v>
      </c>
      <c r="J41" s="35"/>
      <c r="K41" s="11"/>
      <c r="L41" s="7"/>
      <c r="M41" s="7"/>
      <c r="N41" s="8"/>
      <c r="O41" s="7"/>
      <c r="P41" s="8"/>
    </row>
    <row r="42" spans="1:16" s="3" customFormat="1" ht="27.75" customHeight="1" x14ac:dyDescent="0.25">
      <c r="A42" s="33"/>
      <c r="B42" s="36"/>
      <c r="C42" s="5" t="s">
        <v>8</v>
      </c>
      <c r="D42" s="24">
        <f t="shared" si="1"/>
        <v>0</v>
      </c>
      <c r="E42" s="9"/>
      <c r="F42" s="9"/>
      <c r="G42" s="9"/>
      <c r="H42" s="9"/>
      <c r="I42" s="9"/>
      <c r="J42" s="36"/>
      <c r="L42" s="7"/>
      <c r="M42" s="7"/>
      <c r="N42" s="7"/>
      <c r="O42" s="7"/>
      <c r="P42" s="7"/>
    </row>
    <row r="43" spans="1:16" s="3" customFormat="1" ht="24.75" customHeight="1" x14ac:dyDescent="0.25">
      <c r="A43" s="31" t="s">
        <v>16</v>
      </c>
      <c r="B43" s="34" t="s">
        <v>25</v>
      </c>
      <c r="C43" s="5" t="s">
        <v>4</v>
      </c>
      <c r="D43" s="24">
        <f t="shared" si="1"/>
        <v>2465.1999999999998</v>
      </c>
      <c r="E43" s="9">
        <f>E47</f>
        <v>65.2</v>
      </c>
      <c r="F43" s="15">
        <f>F47</f>
        <v>0</v>
      </c>
      <c r="G43" s="15">
        <v>1200</v>
      </c>
      <c r="H43" s="15"/>
      <c r="I43" s="15">
        <f>I47</f>
        <v>1200</v>
      </c>
      <c r="J43" s="34" t="s">
        <v>27</v>
      </c>
      <c r="K43" s="11"/>
      <c r="L43" s="7"/>
      <c r="M43" s="7"/>
      <c r="N43" s="16"/>
      <c r="O43" s="8"/>
    </row>
    <row r="44" spans="1:16" s="3" customFormat="1" ht="27" customHeight="1" x14ac:dyDescent="0.25">
      <c r="A44" s="32"/>
      <c r="B44" s="35"/>
      <c r="C44" s="5" t="s">
        <v>5</v>
      </c>
      <c r="D44" s="24">
        <f t="shared" si="1"/>
        <v>0</v>
      </c>
      <c r="E44" s="9"/>
      <c r="F44" s="9"/>
      <c r="G44" s="9"/>
      <c r="H44" s="9"/>
      <c r="I44" s="9"/>
      <c r="J44" s="35"/>
      <c r="L44" s="7"/>
      <c r="M44" s="7"/>
      <c r="N44" s="7"/>
      <c r="O44" s="7"/>
    </row>
    <row r="45" spans="1:16" s="3" customFormat="1" ht="18.75" customHeight="1" x14ac:dyDescent="0.25">
      <c r="A45" s="32"/>
      <c r="B45" s="35"/>
      <c r="C45" s="5" t="s">
        <v>6</v>
      </c>
      <c r="D45" s="24">
        <f t="shared" si="1"/>
        <v>0</v>
      </c>
      <c r="E45" s="9"/>
      <c r="F45" s="9"/>
      <c r="G45" s="9"/>
      <c r="H45" s="9"/>
      <c r="I45" s="9"/>
      <c r="J45" s="35"/>
      <c r="L45" s="7"/>
      <c r="M45" s="7"/>
      <c r="N45" s="7"/>
      <c r="O45" s="7"/>
    </row>
    <row r="46" spans="1:16" s="3" customFormat="1" ht="24" customHeight="1" x14ac:dyDescent="0.25">
      <c r="A46" s="32"/>
      <c r="B46" s="35"/>
      <c r="C46" s="5" t="s">
        <v>7</v>
      </c>
      <c r="D46" s="24">
        <f t="shared" si="1"/>
        <v>0</v>
      </c>
      <c r="E46" s="9"/>
      <c r="F46" s="9"/>
      <c r="G46" s="9"/>
      <c r="H46" s="9"/>
      <c r="I46" s="9"/>
      <c r="J46" s="35"/>
      <c r="L46" s="7"/>
      <c r="M46" s="7"/>
      <c r="N46" s="7"/>
      <c r="O46" s="7"/>
    </row>
    <row r="47" spans="1:16" s="3" customFormat="1" ht="23.25" customHeight="1" x14ac:dyDescent="0.25">
      <c r="A47" s="32"/>
      <c r="B47" s="35"/>
      <c r="C47" s="5" t="s">
        <v>31</v>
      </c>
      <c r="D47" s="24">
        <f t="shared" si="1"/>
        <v>2465.1999999999998</v>
      </c>
      <c r="E47" s="9">
        <v>65.2</v>
      </c>
      <c r="F47" s="9">
        <v>0</v>
      </c>
      <c r="G47" s="9">
        <v>1200</v>
      </c>
      <c r="H47" s="9"/>
      <c r="I47" s="9">
        <v>1200</v>
      </c>
      <c r="J47" s="35"/>
      <c r="L47" s="7"/>
      <c r="M47" s="7"/>
      <c r="N47" s="7"/>
      <c r="O47" s="7"/>
    </row>
    <row r="48" spans="1:16" s="3" customFormat="1" ht="24.75" customHeight="1" x14ac:dyDescent="0.25">
      <c r="A48" s="33"/>
      <c r="B48" s="36"/>
      <c r="C48" s="5" t="s">
        <v>8</v>
      </c>
      <c r="D48" s="24">
        <f t="shared" si="1"/>
        <v>0</v>
      </c>
      <c r="E48" s="9"/>
      <c r="F48" s="9"/>
      <c r="G48" s="9"/>
      <c r="H48" s="9"/>
      <c r="I48" s="9"/>
      <c r="J48" s="36"/>
      <c r="L48" s="7"/>
      <c r="M48" s="7"/>
      <c r="N48" s="7"/>
      <c r="O48" s="7"/>
    </row>
    <row r="49" spans="1:15" s="3" customFormat="1" ht="18.75" customHeight="1" x14ac:dyDescent="0.25">
      <c r="A49" s="31" t="s">
        <v>17</v>
      </c>
      <c r="B49" s="34" t="s">
        <v>25</v>
      </c>
      <c r="C49" s="5" t="s">
        <v>4</v>
      </c>
      <c r="D49" s="24">
        <f t="shared" si="1"/>
        <v>4700</v>
      </c>
      <c r="E49" s="9">
        <f>E53</f>
        <v>20</v>
      </c>
      <c r="F49" s="9">
        <f>F53</f>
        <v>0</v>
      </c>
      <c r="G49" s="9">
        <v>2340</v>
      </c>
      <c r="H49" s="9"/>
      <c r="I49" s="9">
        <f>I53</f>
        <v>2340</v>
      </c>
      <c r="J49" s="34" t="s">
        <v>39</v>
      </c>
      <c r="L49" s="7"/>
      <c r="M49" s="7"/>
      <c r="N49" s="16"/>
      <c r="O49" s="8"/>
    </row>
    <row r="50" spans="1:15" s="3" customFormat="1" ht="18.75" customHeight="1" x14ac:dyDescent="0.25">
      <c r="A50" s="32"/>
      <c r="B50" s="35"/>
      <c r="C50" s="5" t="s">
        <v>5</v>
      </c>
      <c r="D50" s="24">
        <f t="shared" si="1"/>
        <v>0</v>
      </c>
      <c r="E50" s="9"/>
      <c r="F50" s="9"/>
      <c r="G50" s="9"/>
      <c r="H50" s="9"/>
      <c r="I50" s="9"/>
      <c r="J50" s="35"/>
      <c r="L50" s="7"/>
      <c r="M50" s="7"/>
      <c r="N50" s="7"/>
      <c r="O50" s="7"/>
    </row>
    <row r="51" spans="1:15" s="3" customFormat="1" ht="18.75" customHeight="1" x14ac:dyDescent="0.25">
      <c r="A51" s="32"/>
      <c r="B51" s="35"/>
      <c r="C51" s="5" t="s">
        <v>6</v>
      </c>
      <c r="D51" s="24">
        <f t="shared" si="1"/>
        <v>0</v>
      </c>
      <c r="E51" s="9"/>
      <c r="F51" s="9"/>
      <c r="G51" s="9"/>
      <c r="H51" s="9"/>
      <c r="I51" s="9"/>
      <c r="J51" s="35"/>
      <c r="L51" s="7"/>
      <c r="M51" s="7"/>
      <c r="N51" s="7"/>
      <c r="O51" s="7"/>
    </row>
    <row r="52" spans="1:15" s="3" customFormat="1" ht="18.75" customHeight="1" x14ac:dyDescent="0.25">
      <c r="A52" s="32"/>
      <c r="B52" s="35"/>
      <c r="C52" s="5" t="s">
        <v>7</v>
      </c>
      <c r="D52" s="24">
        <f t="shared" si="1"/>
        <v>0</v>
      </c>
      <c r="E52" s="9"/>
      <c r="F52" s="9"/>
      <c r="G52" s="9"/>
      <c r="H52" s="9"/>
      <c r="I52" s="9"/>
      <c r="J52" s="35"/>
      <c r="L52" s="7"/>
      <c r="M52" s="7"/>
      <c r="N52" s="7"/>
      <c r="O52" s="7"/>
    </row>
    <row r="53" spans="1:15" s="3" customFormat="1" ht="18.75" customHeight="1" x14ac:dyDescent="0.25">
      <c r="A53" s="32"/>
      <c r="B53" s="35"/>
      <c r="C53" s="5" t="s">
        <v>31</v>
      </c>
      <c r="D53" s="24">
        <f t="shared" si="1"/>
        <v>4700</v>
      </c>
      <c r="E53" s="9">
        <v>20</v>
      </c>
      <c r="F53" s="9">
        <v>0</v>
      </c>
      <c r="G53" s="9">
        <v>2340</v>
      </c>
      <c r="H53" s="9"/>
      <c r="I53" s="9">
        <v>2340</v>
      </c>
      <c r="J53" s="35"/>
      <c r="L53" s="7"/>
      <c r="M53" s="7"/>
      <c r="N53" s="8"/>
      <c r="O53" s="7"/>
    </row>
    <row r="54" spans="1:15" s="3" customFormat="1" ht="30" customHeight="1" x14ac:dyDescent="0.25">
      <c r="A54" s="33"/>
      <c r="B54" s="36"/>
      <c r="C54" s="5" t="s">
        <v>8</v>
      </c>
      <c r="D54" s="9"/>
      <c r="E54" s="9"/>
      <c r="F54" s="9"/>
      <c r="G54" s="9"/>
      <c r="H54" s="9"/>
      <c r="I54" s="9"/>
      <c r="J54" s="36"/>
      <c r="L54" s="7"/>
      <c r="M54" s="7"/>
      <c r="N54" s="7"/>
      <c r="O54" s="7"/>
    </row>
    <row r="55" spans="1:15" s="3" customFormat="1" ht="74.25" customHeight="1" x14ac:dyDescent="0.25">
      <c r="A55" s="45" t="s">
        <v>28</v>
      </c>
      <c r="B55" s="46"/>
      <c r="C55" s="46"/>
      <c r="D55" s="46"/>
      <c r="E55" s="46"/>
      <c r="F55" s="46"/>
      <c r="G55" s="46"/>
      <c r="H55" s="46"/>
      <c r="I55" s="46"/>
      <c r="J55" s="47"/>
      <c r="N55" s="3" t="s">
        <v>21</v>
      </c>
    </row>
    <row r="56" spans="1:15" s="3" customFormat="1" ht="17.25" customHeight="1" x14ac:dyDescent="0.25">
      <c r="A56" s="31" t="s">
        <v>23</v>
      </c>
      <c r="B56" s="34" t="s">
        <v>25</v>
      </c>
      <c r="C56" s="5" t="s">
        <v>4</v>
      </c>
      <c r="D56" s="24">
        <f>E56+F56+G56+I56</f>
        <v>2303.3000000000002</v>
      </c>
      <c r="E56" s="9">
        <f>E60+E59+E58</f>
        <v>303.29999999999995</v>
      </c>
      <c r="F56" s="9">
        <f>F60</f>
        <v>0</v>
      </c>
      <c r="G56" s="9">
        <f>G60</f>
        <v>1000</v>
      </c>
      <c r="H56" s="9"/>
      <c r="I56" s="9">
        <f>I60</f>
        <v>1000</v>
      </c>
      <c r="J56" s="34" t="s">
        <v>40</v>
      </c>
      <c r="N56" s="17"/>
      <c r="O56" s="8"/>
    </row>
    <row r="57" spans="1:15" s="3" customFormat="1" ht="17.25" customHeight="1" x14ac:dyDescent="0.25">
      <c r="A57" s="32"/>
      <c r="B57" s="35"/>
      <c r="C57" s="5" t="s">
        <v>5</v>
      </c>
      <c r="D57" s="24">
        <f t="shared" ref="D57:D79" si="2">E57+F57+G57+I57</f>
        <v>0</v>
      </c>
      <c r="E57" s="9"/>
      <c r="F57" s="9"/>
      <c r="G57" s="9"/>
      <c r="H57" s="9"/>
      <c r="I57" s="9"/>
      <c r="J57" s="35"/>
    </row>
    <row r="58" spans="1:15" s="3" customFormat="1" ht="17.25" customHeight="1" x14ac:dyDescent="0.25">
      <c r="A58" s="32"/>
      <c r="B58" s="35"/>
      <c r="C58" s="5" t="s">
        <v>6</v>
      </c>
      <c r="D58" s="24">
        <f t="shared" si="2"/>
        <v>44.9</v>
      </c>
      <c r="E58" s="9">
        <v>44.9</v>
      </c>
      <c r="F58" s="9"/>
      <c r="G58" s="9"/>
      <c r="H58" s="9"/>
      <c r="I58" s="9"/>
      <c r="J58" s="35"/>
    </row>
    <row r="59" spans="1:15" s="3" customFormat="1" ht="27.75" customHeight="1" x14ac:dyDescent="0.25">
      <c r="A59" s="32"/>
      <c r="B59" s="35"/>
      <c r="C59" s="5" t="s">
        <v>7</v>
      </c>
      <c r="D59" s="24">
        <f t="shared" si="2"/>
        <v>5</v>
      </c>
      <c r="E59" s="9">
        <v>5</v>
      </c>
      <c r="F59" s="9"/>
      <c r="G59" s="9"/>
      <c r="H59" s="9"/>
      <c r="I59" s="9"/>
      <c r="J59" s="35"/>
    </row>
    <row r="60" spans="1:15" s="3" customFormat="1" ht="27.75" customHeight="1" x14ac:dyDescent="0.25">
      <c r="A60" s="32"/>
      <c r="B60" s="35"/>
      <c r="C60" s="5" t="s">
        <v>31</v>
      </c>
      <c r="D60" s="24">
        <f t="shared" si="2"/>
        <v>2253.4</v>
      </c>
      <c r="E60" s="9">
        <f>228.3+25+0.1</f>
        <v>253.4</v>
      </c>
      <c r="F60" s="9">
        <v>0</v>
      </c>
      <c r="G60" s="9">
        <v>1000</v>
      </c>
      <c r="H60" s="9"/>
      <c r="I60" s="9">
        <v>1000</v>
      </c>
      <c r="J60" s="35"/>
    </row>
    <row r="61" spans="1:15" s="3" customFormat="1" ht="52.5" customHeight="1" x14ac:dyDescent="0.25">
      <c r="A61" s="33"/>
      <c r="B61" s="36"/>
      <c r="C61" s="5" t="s">
        <v>8</v>
      </c>
      <c r="D61" s="24">
        <f t="shared" si="2"/>
        <v>0</v>
      </c>
      <c r="E61" s="9"/>
      <c r="F61" s="9"/>
      <c r="G61" s="9"/>
      <c r="H61" s="9"/>
      <c r="I61" s="9"/>
      <c r="J61" s="36"/>
    </row>
    <row r="62" spans="1:15" s="3" customFormat="1" ht="17.25" customHeight="1" x14ac:dyDescent="0.25">
      <c r="A62" s="31" t="s">
        <v>19</v>
      </c>
      <c r="B62" s="34" t="s">
        <v>25</v>
      </c>
      <c r="C62" s="5" t="s">
        <v>4</v>
      </c>
      <c r="D62" s="24">
        <f t="shared" si="2"/>
        <v>200</v>
      </c>
      <c r="E62" s="9">
        <f>E66</f>
        <v>0</v>
      </c>
      <c r="F62" s="9">
        <f>F66+F65+F64</f>
        <v>0</v>
      </c>
      <c r="G62" s="9">
        <f>G66+G65+G64</f>
        <v>100</v>
      </c>
      <c r="H62" s="9"/>
      <c r="I62" s="9">
        <f>I66</f>
        <v>100</v>
      </c>
      <c r="J62" s="34" t="s">
        <v>41</v>
      </c>
      <c r="O62" s="8"/>
    </row>
    <row r="63" spans="1:15" s="3" customFormat="1" ht="17.25" customHeight="1" x14ac:dyDescent="0.25">
      <c r="A63" s="32"/>
      <c r="B63" s="35"/>
      <c r="C63" s="5" t="s">
        <v>5</v>
      </c>
      <c r="D63" s="24">
        <f t="shared" si="2"/>
        <v>0</v>
      </c>
      <c r="E63" s="9"/>
      <c r="F63" s="9"/>
      <c r="G63" s="9"/>
      <c r="H63" s="9"/>
      <c r="I63" s="9"/>
      <c r="J63" s="35"/>
      <c r="N63" s="17"/>
    </row>
    <row r="64" spans="1:15" s="3" customFormat="1" ht="17.25" customHeight="1" x14ac:dyDescent="0.25">
      <c r="A64" s="32"/>
      <c r="B64" s="35"/>
      <c r="C64" s="5" t="s">
        <v>6</v>
      </c>
      <c r="D64" s="24">
        <f t="shared" si="2"/>
        <v>0</v>
      </c>
      <c r="E64" s="9"/>
      <c r="F64" s="9"/>
      <c r="G64" s="9"/>
      <c r="H64" s="9"/>
      <c r="I64" s="9"/>
      <c r="J64" s="35"/>
    </row>
    <row r="65" spans="1:15" s="3" customFormat="1" ht="17.25" customHeight="1" x14ac:dyDescent="0.25">
      <c r="A65" s="32"/>
      <c r="B65" s="35"/>
      <c r="C65" s="5" t="s">
        <v>7</v>
      </c>
      <c r="D65" s="24">
        <f t="shared" si="2"/>
        <v>0</v>
      </c>
      <c r="E65" s="9"/>
      <c r="F65" s="9"/>
      <c r="G65" s="9"/>
      <c r="H65" s="9"/>
      <c r="I65" s="9"/>
      <c r="J65" s="35"/>
    </row>
    <row r="66" spans="1:15" s="3" customFormat="1" ht="17.25" customHeight="1" x14ac:dyDescent="0.25">
      <c r="A66" s="32"/>
      <c r="B66" s="35"/>
      <c r="C66" s="5" t="s">
        <v>31</v>
      </c>
      <c r="D66" s="24">
        <f t="shared" si="2"/>
        <v>200</v>
      </c>
      <c r="E66" s="9">
        <v>0</v>
      </c>
      <c r="F66" s="9">
        <v>0</v>
      </c>
      <c r="G66" s="9">
        <v>100</v>
      </c>
      <c r="H66" s="9"/>
      <c r="I66" s="9">
        <v>100</v>
      </c>
      <c r="J66" s="35"/>
    </row>
    <row r="67" spans="1:15" s="3" customFormat="1" ht="27.75" customHeight="1" x14ac:dyDescent="0.25">
      <c r="A67" s="33"/>
      <c r="B67" s="36"/>
      <c r="C67" s="5" t="s">
        <v>8</v>
      </c>
      <c r="D67" s="24">
        <f t="shared" si="2"/>
        <v>0</v>
      </c>
      <c r="E67" s="9"/>
      <c r="F67" s="9"/>
      <c r="G67" s="9"/>
      <c r="H67" s="9"/>
      <c r="I67" s="9"/>
      <c r="J67" s="36"/>
    </row>
    <row r="68" spans="1:15" s="3" customFormat="1" ht="17.25" customHeight="1" x14ac:dyDescent="0.25">
      <c r="A68" s="31" t="s">
        <v>24</v>
      </c>
      <c r="B68" s="34" t="s">
        <v>25</v>
      </c>
      <c r="C68" s="5" t="s">
        <v>4</v>
      </c>
      <c r="D68" s="24">
        <f t="shared" si="2"/>
        <v>307.5</v>
      </c>
      <c r="E68" s="9">
        <f>E72</f>
        <v>107.5</v>
      </c>
      <c r="F68" s="9">
        <f>F72</f>
        <v>0</v>
      </c>
      <c r="G68" s="9">
        <f>G72</f>
        <v>100</v>
      </c>
      <c r="H68" s="9"/>
      <c r="I68" s="9">
        <f>I72</f>
        <v>100</v>
      </c>
      <c r="J68" s="34" t="s">
        <v>42</v>
      </c>
      <c r="N68" s="17"/>
      <c r="O68" s="8"/>
    </row>
    <row r="69" spans="1:15" s="3" customFormat="1" ht="17.25" customHeight="1" x14ac:dyDescent="0.25">
      <c r="A69" s="32"/>
      <c r="B69" s="35"/>
      <c r="C69" s="5" t="s">
        <v>5</v>
      </c>
      <c r="D69" s="24">
        <f t="shared" si="2"/>
        <v>0</v>
      </c>
      <c r="E69" s="9"/>
      <c r="F69" s="9"/>
      <c r="G69" s="9"/>
      <c r="H69" s="9"/>
      <c r="I69" s="9"/>
      <c r="J69" s="35"/>
    </row>
    <row r="70" spans="1:15" s="3" customFormat="1" ht="17.25" customHeight="1" x14ac:dyDescent="0.25">
      <c r="A70" s="32"/>
      <c r="B70" s="35"/>
      <c r="C70" s="5" t="s">
        <v>6</v>
      </c>
      <c r="D70" s="24">
        <f t="shared" si="2"/>
        <v>0</v>
      </c>
      <c r="E70" s="9"/>
      <c r="F70" s="9"/>
      <c r="G70" s="9"/>
      <c r="H70" s="9"/>
      <c r="I70" s="9"/>
      <c r="J70" s="35"/>
    </row>
    <row r="71" spans="1:15" s="3" customFormat="1" ht="17.25" customHeight="1" x14ac:dyDescent="0.25">
      <c r="A71" s="32"/>
      <c r="B71" s="35"/>
      <c r="C71" s="5" t="s">
        <v>7</v>
      </c>
      <c r="D71" s="24">
        <f t="shared" si="2"/>
        <v>0</v>
      </c>
      <c r="E71" s="9"/>
      <c r="F71" s="9"/>
      <c r="G71" s="9"/>
      <c r="H71" s="9"/>
      <c r="I71" s="9"/>
      <c r="J71" s="35"/>
    </row>
    <row r="72" spans="1:15" s="3" customFormat="1" ht="17.25" customHeight="1" x14ac:dyDescent="0.25">
      <c r="A72" s="32"/>
      <c r="B72" s="35"/>
      <c r="C72" s="5" t="s">
        <v>31</v>
      </c>
      <c r="D72" s="24">
        <f t="shared" si="2"/>
        <v>307.5</v>
      </c>
      <c r="E72" s="9">
        <v>107.5</v>
      </c>
      <c r="F72" s="9">
        <v>0</v>
      </c>
      <c r="G72" s="9">
        <v>100</v>
      </c>
      <c r="H72" s="9"/>
      <c r="I72" s="9">
        <v>100</v>
      </c>
      <c r="J72" s="35"/>
    </row>
    <row r="73" spans="1:15" s="3" customFormat="1" ht="24" customHeight="1" x14ac:dyDescent="0.25">
      <c r="A73" s="33"/>
      <c r="B73" s="36"/>
      <c r="C73" s="5" t="s">
        <v>8</v>
      </c>
      <c r="D73" s="24">
        <f t="shared" si="2"/>
        <v>0</v>
      </c>
      <c r="E73" s="9"/>
      <c r="F73" s="9"/>
      <c r="G73" s="9"/>
      <c r="H73" s="9"/>
      <c r="I73" s="9"/>
      <c r="J73" s="36"/>
    </row>
    <row r="74" spans="1:15" s="3" customFormat="1" ht="27" customHeight="1" x14ac:dyDescent="0.25">
      <c r="A74" s="58" t="s">
        <v>33</v>
      </c>
      <c r="B74" s="59"/>
      <c r="C74" s="18" t="s">
        <v>6</v>
      </c>
      <c r="D74" s="24">
        <f t="shared" si="2"/>
        <v>389.4</v>
      </c>
      <c r="E74" s="9">
        <f>E15+E21+E27+E33+E39+E45+E51+E58+E64+E70</f>
        <v>389.4</v>
      </c>
      <c r="F74" s="9">
        <v>0</v>
      </c>
      <c r="G74" s="9">
        <v>0</v>
      </c>
      <c r="H74" s="9">
        <v>0</v>
      </c>
      <c r="I74" s="9">
        <v>0</v>
      </c>
      <c r="J74" s="34"/>
      <c r="L74" s="17"/>
      <c r="O74" s="17"/>
    </row>
    <row r="75" spans="1:15" s="3" customFormat="1" ht="54.75" customHeight="1" x14ac:dyDescent="0.25">
      <c r="A75" s="60"/>
      <c r="B75" s="61"/>
      <c r="C75" s="18" t="s">
        <v>22</v>
      </c>
      <c r="D75" s="24">
        <f t="shared" si="2"/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35"/>
      <c r="L75" s="17"/>
      <c r="O75" s="17"/>
    </row>
    <row r="76" spans="1:15" s="3" customFormat="1" ht="18.75" customHeight="1" x14ac:dyDescent="0.25">
      <c r="A76" s="60"/>
      <c r="B76" s="61"/>
      <c r="C76" s="18" t="s">
        <v>7</v>
      </c>
      <c r="D76" s="24">
        <f t="shared" si="2"/>
        <v>404.5</v>
      </c>
      <c r="E76" s="9">
        <f>E71+E65+E59+E52+E46+E40+E34+E28+E22+E16</f>
        <v>404.5</v>
      </c>
      <c r="F76" s="9">
        <f t="shared" ref="F76:I77" si="3">F71+F65+F59+F52+F46+F40+F34+F28+F22+F16</f>
        <v>0</v>
      </c>
      <c r="G76" s="9">
        <f t="shared" si="3"/>
        <v>0</v>
      </c>
      <c r="H76" s="9">
        <f t="shared" si="3"/>
        <v>0</v>
      </c>
      <c r="I76" s="9">
        <f t="shared" si="3"/>
        <v>0</v>
      </c>
      <c r="J76" s="35"/>
      <c r="L76" s="17"/>
    </row>
    <row r="77" spans="1:15" s="3" customFormat="1" ht="18.75" customHeight="1" x14ac:dyDescent="0.25">
      <c r="A77" s="60"/>
      <c r="B77" s="61"/>
      <c r="C77" s="18" t="s">
        <v>31</v>
      </c>
      <c r="D77" s="24">
        <f t="shared" si="2"/>
        <v>28177.5</v>
      </c>
      <c r="E77" s="9">
        <f>E17+E23+E29+E35+E41+E47+E53+E60+E66+E72</f>
        <v>2329.3000000000002</v>
      </c>
      <c r="F77" s="9">
        <f t="shared" si="3"/>
        <v>4201.5</v>
      </c>
      <c r="G77" s="9">
        <f t="shared" si="3"/>
        <v>14383.7</v>
      </c>
      <c r="H77" s="9">
        <f t="shared" si="3"/>
        <v>0</v>
      </c>
      <c r="I77" s="9">
        <f>I72+I66+I60+I53+I47+I41+I35+I29+I23+I17</f>
        <v>7263</v>
      </c>
      <c r="J77" s="35"/>
      <c r="L77" s="17"/>
      <c r="N77" s="17"/>
    </row>
    <row r="78" spans="1:15" s="3" customFormat="1" ht="22.5" customHeight="1" x14ac:dyDescent="0.25">
      <c r="A78" s="60"/>
      <c r="B78" s="61"/>
      <c r="C78" s="18" t="s">
        <v>8</v>
      </c>
      <c r="D78" s="24">
        <f t="shared" si="2"/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35"/>
    </row>
    <row r="79" spans="1:15" s="3" customFormat="1" ht="18.75" customHeight="1" x14ac:dyDescent="0.25">
      <c r="A79" s="62"/>
      <c r="B79" s="63"/>
      <c r="C79" s="19" t="s">
        <v>4</v>
      </c>
      <c r="D79" s="24">
        <f t="shared" si="2"/>
        <v>28971.4</v>
      </c>
      <c r="E79" s="9">
        <f>SUM(E74:E78)</f>
        <v>3123.2000000000003</v>
      </c>
      <c r="F79" s="9">
        <f>SUM(F74:F78)</f>
        <v>4201.5</v>
      </c>
      <c r="G79" s="9">
        <f>SUM(G74:G78)</f>
        <v>14383.7</v>
      </c>
      <c r="H79" s="9">
        <f t="shared" ref="H79:I79" si="4">SUM(H74:H78)</f>
        <v>0</v>
      </c>
      <c r="I79" s="9">
        <f t="shared" si="4"/>
        <v>7263</v>
      </c>
      <c r="J79" s="36"/>
      <c r="L79" s="17"/>
      <c r="N79" s="17"/>
    </row>
    <row r="81" spans="4:9" x14ac:dyDescent="0.25">
      <c r="E81" s="20"/>
      <c r="F81" s="20"/>
      <c r="G81" s="20"/>
      <c r="H81" s="20"/>
      <c r="I81" s="20"/>
    </row>
    <row r="82" spans="4:9" s="21" customFormat="1" x14ac:dyDescent="0.25"/>
    <row r="83" spans="4:9" s="21" customFormat="1" x14ac:dyDescent="0.25"/>
    <row r="84" spans="4:9" s="21" customFormat="1" x14ac:dyDescent="0.25"/>
    <row r="87" spans="4:9" ht="15.75" x14ac:dyDescent="0.25">
      <c r="D87" s="22"/>
    </row>
  </sheetData>
  <mergeCells count="50">
    <mergeCell ref="J74:J79"/>
    <mergeCell ref="A74:B79"/>
    <mergeCell ref="A68:A73"/>
    <mergeCell ref="B68:B73"/>
    <mergeCell ref="J68:J73"/>
    <mergeCell ref="A56:A61"/>
    <mergeCell ref="B56:B61"/>
    <mergeCell ref="J56:J61"/>
    <mergeCell ref="A62:A67"/>
    <mergeCell ref="B62:B67"/>
    <mergeCell ref="J62:J67"/>
    <mergeCell ref="C2:J2"/>
    <mergeCell ref="A55:J55"/>
    <mergeCell ref="A19:A24"/>
    <mergeCell ref="B19:B24"/>
    <mergeCell ref="J19:J24"/>
    <mergeCell ref="A25:A30"/>
    <mergeCell ref="B25:B30"/>
    <mergeCell ref="J25:J30"/>
    <mergeCell ref="J37:J42"/>
    <mergeCell ref="A37:A42"/>
    <mergeCell ref="J31:J36"/>
    <mergeCell ref="A11:J11"/>
    <mergeCell ref="B37:B42"/>
    <mergeCell ref="A13:A18"/>
    <mergeCell ref="B13:B18"/>
    <mergeCell ref="J13:J18"/>
    <mergeCell ref="D6:H7"/>
    <mergeCell ref="G8:G9"/>
    <mergeCell ref="A49:A54"/>
    <mergeCell ref="B49:B54"/>
    <mergeCell ref="J49:J54"/>
    <mergeCell ref="A31:A36"/>
    <mergeCell ref="B31:B36"/>
    <mergeCell ref="E1:J1"/>
    <mergeCell ref="A43:A48"/>
    <mergeCell ref="B43:B48"/>
    <mergeCell ref="J43:J48"/>
    <mergeCell ref="A3:J3"/>
    <mergeCell ref="A4:J4"/>
    <mergeCell ref="D8:D9"/>
    <mergeCell ref="A5:J5"/>
    <mergeCell ref="E8:E9"/>
    <mergeCell ref="A12:J12"/>
    <mergeCell ref="J6:J9"/>
    <mergeCell ref="A6:A9"/>
    <mergeCell ref="B6:B9"/>
    <mergeCell ref="C6:C9"/>
    <mergeCell ref="F8:F9"/>
    <mergeCell ref="H8:H9"/>
  </mergeCells>
  <phoneticPr fontId="1" type="noConversion"/>
  <pageMargins left="0.59055118110236227" right="0.59055118110236227" top="0.98425196850393704" bottom="0.39370078740157483" header="0" footer="0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2013-11-12T12:14:34Z</cp:lastPrinted>
  <dcterms:created xsi:type="dcterms:W3CDTF">2006-09-28T05:33:49Z</dcterms:created>
  <dcterms:modified xsi:type="dcterms:W3CDTF">2025-02-17T09:01:51Z</dcterms:modified>
</cp:coreProperties>
</file>