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05" yWindow="65341" windowWidth="14325" windowHeight="8055" activeTab="2"/>
  </bookViews>
  <sheets>
    <sheet name="НЕПРОГРАМНЫЕ" sheetId="1" r:id="rId1"/>
    <sheet name="доходы" sheetId="2" r:id="rId2"/>
    <sheet name="ведомственная" sheetId="3" r:id="rId3"/>
  </sheets>
  <definedNames>
    <definedName name="_xlnm.Print_Area" localSheetId="2">'ведомственная'!#REF!</definedName>
  </definedNames>
  <calcPr fullCalcOnLoad="1"/>
</workbook>
</file>

<file path=xl/sharedStrings.xml><?xml version="1.0" encoding="utf-8"?>
<sst xmlns="http://schemas.openxmlformats.org/spreadsheetml/2006/main" count="1147" uniqueCount="239">
  <si>
    <t>Непрограммные расходы в области коммунального хозяйства</t>
  </si>
  <si>
    <t>Непрограммные расходы в области социальной политики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</si>
  <si>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</si>
  <si>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</si>
  <si>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610</t>
  </si>
  <si>
    <t>5118</t>
  </si>
  <si>
    <t>7868</t>
  </si>
  <si>
    <t>Обеспечение функционирования Главы муниципального образования</t>
  </si>
  <si>
    <t>Расходы на содержание муниципальных органов и обеспечение их функций</t>
  </si>
  <si>
    <t>Обеспечение деятельности исполнительных органов местного самоуправления</t>
  </si>
  <si>
    <t>Непрограммные расходы в области национальной обороны</t>
  </si>
  <si>
    <t>Непрограммные расходы в области национальной безопасности и правоохранительной деятельности</t>
  </si>
  <si>
    <t>Мероприятия в сфере обеспечения пожарной безопасности, осуществляемые органами местного самоуправления</t>
  </si>
  <si>
    <t>Непрограммные расходы в области культуры</t>
  </si>
  <si>
    <t>Резервные средства</t>
  </si>
  <si>
    <t>Расходы на обеспечение деятельности подведомственных учреждений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</si>
  <si>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</si>
  <si>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</si>
  <si>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</si>
  <si>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</si>
  <si>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100</t>
  </si>
  <si>
    <t>Расходы на выплаты персоналу государственных (муниципальных) органов</t>
  </si>
  <si>
    <t>Иные бюджетные ассигнования</t>
  </si>
  <si>
    <t>800</t>
  </si>
  <si>
    <t>Уплата налогов, сборов и иных платежей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</si>
  <si>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</si>
  <si>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Наименование</t>
  </si>
  <si>
    <t>Осуществление первичного воинского учета на территориях, где отсутствуют военные комиссариаты</t>
  </si>
  <si>
    <t>Осуществление государственных полномочий в сфере административных правонарушений</t>
  </si>
  <si>
    <t>Обеспечение пожарной безопасности</t>
  </si>
  <si>
    <t xml:space="preserve">Целевая статья </t>
  </si>
  <si>
    <t>Вид рас-хо-дов</t>
  </si>
  <si>
    <t>0</t>
  </si>
  <si>
    <t>0000</t>
  </si>
  <si>
    <t>21</t>
  </si>
  <si>
    <t>9001</t>
  </si>
  <si>
    <t>22</t>
  </si>
  <si>
    <t>23</t>
  </si>
  <si>
    <t>120</t>
  </si>
  <si>
    <t>25</t>
  </si>
  <si>
    <t>26</t>
  </si>
  <si>
    <t>27</t>
  </si>
  <si>
    <t>29</t>
  </si>
  <si>
    <t>600</t>
  </si>
  <si>
    <t>30</t>
  </si>
  <si>
    <t>31</t>
  </si>
  <si>
    <t>9004</t>
  </si>
  <si>
    <t xml:space="preserve">Муниципальное развитие </t>
  </si>
  <si>
    <t>8031</t>
  </si>
  <si>
    <t>9005</t>
  </si>
  <si>
    <t>Строительство, реконструкция, капитальный ремонт, ремонт и содержание автомобильных дорог общего пользования местного значения, включая разработку проектной документации</t>
  </si>
  <si>
    <t>9007</t>
  </si>
  <si>
    <t>9011</t>
  </si>
  <si>
    <t>Прочие мероприятия по благоустройству поселений</t>
  </si>
  <si>
    <t>9013</t>
  </si>
  <si>
    <t>Уличное освещение</t>
  </si>
  <si>
    <t>9014</t>
  </si>
  <si>
    <t>Итого:</t>
  </si>
  <si>
    <t xml:space="preserve">Резервный фонд администрации муниципального образования </t>
  </si>
  <si>
    <t>раздел</t>
  </si>
  <si>
    <t>подраздел</t>
  </si>
  <si>
    <t>4</t>
  </si>
  <si>
    <t>5</t>
  </si>
  <si>
    <t>Общегосударственные вопросы</t>
  </si>
  <si>
    <t>01</t>
  </si>
  <si>
    <t>02</t>
  </si>
  <si>
    <t>Функционирование высшего должностного лица субъекта Россйской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</si>
  <si>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</si>
  <si>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</si>
  <si>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</si>
  <si>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11</t>
  </si>
  <si>
    <t>Национальная оборона</t>
  </si>
  <si>
    <t>Мобилизация и вневойсковая подготовка</t>
  </si>
  <si>
    <t>03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</si>
  <si>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</si>
  <si>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гражданской обороны</t>
  </si>
  <si>
    <t>09</t>
  </si>
  <si>
    <t>10</t>
  </si>
  <si>
    <t xml:space="preserve">Национальная экономика </t>
  </si>
  <si>
    <t>Другие вопросы в области национальной экономики</t>
  </si>
  <si>
    <t>12</t>
  </si>
  <si>
    <t>Дорожное хозяйство (дорожные фонды)</t>
  </si>
  <si>
    <t>Жилищно-коммунальное хозяйство</t>
  </si>
  <si>
    <t>05</t>
  </si>
  <si>
    <t>Благоустройство</t>
  </si>
  <si>
    <t>Культура, кинематография, средства массовой информации</t>
  </si>
  <si>
    <t>Культура</t>
  </si>
  <si>
    <t>08</t>
  </si>
  <si>
    <t>Социальная политика</t>
  </si>
  <si>
    <t>Администрация муниципального образования "Сурское"</t>
  </si>
  <si>
    <t>8007</t>
  </si>
  <si>
    <t>Мероприятия в сфере культуры, искусства и туризма</t>
  </si>
  <si>
    <t>9029</t>
  </si>
  <si>
    <t>7842</t>
  </si>
  <si>
    <t xml:space="preserve">Развитие территориального общественного самоуправления Архангельской области </t>
  </si>
  <si>
    <t>Развитие и поддержка территориального общественного самоуправления в Пинежском районе</t>
  </si>
  <si>
    <t>Развитие и поддержка территориального общественного самоуправления поселения</t>
  </si>
  <si>
    <t>Мероприятия по профилактике терроризма и экстремизма</t>
  </si>
  <si>
    <t>9028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</si>
  <si>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</si>
  <si>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</si>
  <si>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</si>
  <si>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</si>
  <si>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Акцизы по подакцизным товарам (продукции), производимым на территории Российской Федерации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</si>
  <si>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</si>
  <si>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</si>
  <si>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</si>
  <si>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ПОШЛИНА, СБОРЫ</t>
  </si>
  <si>
    <t>ДОХОДЫ ОТ ИСПОЛЬЗОВАНИЯ ИМУЩЕСТВА, НАХОДЯЩЕГОСЯ В ГОСУДАРСТВЕННОЙ И МУНИЦИПАЛЬНОЙ СОБСТВЕННОСТИ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</si>
  <si>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 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</si>
  <si>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</si>
  <si>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</si>
  <si>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</si>
  <si>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</si>
  <si>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Субсидия на мероприятия в сфере обеспечения пожарной безопасности, осуществляемые органами местного самоуправления</t>
  </si>
  <si>
    <t>Иные межбюджетные трансферты</t>
  </si>
  <si>
    <t>ВСЕГО ДОХОДОВ</t>
  </si>
  <si>
    <t>Код доходов</t>
  </si>
  <si>
    <t>000 11105000000000120</t>
  </si>
  <si>
    <t>28</t>
  </si>
  <si>
    <t>Мероприятия в сфере гражданской обороны и защиты населения и территорий муниципального образованияот чрезвычайных ситуаций, осуществляемые органами местного самоуправления</t>
  </si>
  <si>
    <t>Земельный налог с физических лиц</t>
  </si>
  <si>
    <t>07</t>
  </si>
  <si>
    <t>33</t>
  </si>
  <si>
    <t>Обеспечение  проведения выборов и рефередумов</t>
  </si>
  <si>
    <t>9040</t>
  </si>
  <si>
    <t>Проведение выборов в муниципальном образовании</t>
  </si>
  <si>
    <t>Проведение выборов в представительный орган муниципального образования</t>
  </si>
  <si>
    <t>Жилищное хозяйство</t>
  </si>
  <si>
    <t>Непрограммные расходы в области жилищного хозяйства</t>
  </si>
  <si>
    <t>32</t>
  </si>
  <si>
    <t>Мероприятия в области жилищного хозяйства</t>
  </si>
  <si>
    <t>9023</t>
  </si>
  <si>
    <t>S014</t>
  </si>
  <si>
    <t>8054</t>
  </si>
  <si>
    <t>Пенсионное обеспечение</t>
  </si>
  <si>
    <t>Выплата муниципальной доплаты к пенсии</t>
  </si>
  <si>
    <t>9016</t>
  </si>
  <si>
    <t>300</t>
  </si>
  <si>
    <t>320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</si>
  <si>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</si>
  <si>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</si>
  <si>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Мероприятия в сфере культуры, искусства и туризма за счет средств поселения</t>
  </si>
  <si>
    <t>Дотации бюджетам бюджетной системы Российской Федерации</t>
  </si>
  <si>
    <t>Дотации бюджетам сельских поселений на выравнивание бюджетной обеспеченности за счет средств областного бюджета</t>
  </si>
  <si>
    <t>S007</t>
  </si>
  <si>
    <t>S842</t>
  </si>
  <si>
    <t>7831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</si>
  <si>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7 мая 2012 года № 597 «О мероприятиях по реализации государственной социальной политики»</t>
  </si>
  <si>
    <t>1 13 00000 00 0000 000</t>
  </si>
  <si>
    <t>2 02 29999 10 0000 151</t>
  </si>
  <si>
    <t>Прочие субсидии бюджетам сельских поселений</t>
  </si>
  <si>
    <t>2 02 35118 10 0000 151</t>
  </si>
  <si>
    <t>2 02 30024 10 0000 151</t>
  </si>
  <si>
    <t>2 02 40014 10 0000 151</t>
  </si>
  <si>
    <t>2 02 49999 10 0000 151</t>
  </si>
  <si>
    <t>Прочие межбюджетные трансферты, передаваемые бюджетам сельских поселений</t>
  </si>
  <si>
    <t>Обеспечение пожарной безопасности за счет средств бюджета поселения</t>
  </si>
  <si>
    <t>Осуществление части полномочий района по  содержанию автомобильных дорог общего пользования местного значения,  находящихся в собственности муниципального района, в части электроосвещения, за счет средств муниципального дорожного фонда</t>
  </si>
  <si>
    <t>S831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</si>
  <si>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7 мая 2012 года № 597 «О мероприятиях по реализации государственной социальной политики» (районный бюджет)</t>
  </si>
  <si>
    <t>2 02 15001 00 1000 151</t>
  </si>
  <si>
    <t xml:space="preserve"> осуществление части полномочий района по  содержанию автомобильных дорог общего пользования местного значения,  находящихся в собственности муниципального района, в части электроосвещения, за счет средств муниципального дорожного фонда</t>
  </si>
  <si>
    <t xml:space="preserve"> софинансирование вопросов местного значения </t>
  </si>
  <si>
    <t>1 11 00000 00 0000 000</t>
  </si>
  <si>
    <t>1 01 02000 010000 110</t>
  </si>
  <si>
    <t>1 06 01000 10 0000 110</t>
  </si>
  <si>
    <t>1 06 06000 10 0000 110</t>
  </si>
  <si>
    <t>Земельный налог с юридических лиц</t>
  </si>
  <si>
    <t>1 00 00000 00 0000 000</t>
  </si>
  <si>
    <t>1 01 00000 00 0000 000</t>
  </si>
  <si>
    <t>1 06 00000 00 0000 000</t>
  </si>
  <si>
    <t>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</si>
  <si>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</si>
  <si>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1 08 04000 01 0000 110</t>
  </si>
  <si>
    <t>1 11 09000 00 0000 120</t>
  </si>
  <si>
    <t xml:space="preserve">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</si>
  <si>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2 00 00000 00 0000 000</t>
  </si>
  <si>
    <t>2 02 00000 00 0000 000</t>
  </si>
  <si>
    <t>2 02 10000 00 0000 151</t>
  </si>
  <si>
    <t xml:space="preserve">Дотации бюджетам сельских поселений на выравнивание  бюджетной обеспеченности </t>
  </si>
  <si>
    <t>Субсидии бюджетам бюджетной системы Российской Федерации  (межбюджетные субсидии)</t>
  </si>
  <si>
    <t>2 02 20000 00 0000 151</t>
  </si>
  <si>
    <t xml:space="preserve">Повышение средней заработной платы работников муниципальных учреждений культуры в целях реализации Указа Президента Российской Федерации от 7 мая 2012 года №597 "О мероприятиях по реализации государственной социальной политики" </t>
  </si>
  <si>
    <t xml:space="preserve">Субвенции бюджетам бюджетной системы Российской Федерации </t>
  </si>
  <si>
    <t>2 02 30000 00 0000 151</t>
  </si>
  <si>
    <t>субвенции бюджетам сельских поселений на выполнение передаваемых полномочий субъектов Российскрй Федерации</t>
  </si>
  <si>
    <t xml:space="preserve">субвенции бюджетам  сельских поселений на осуществление первичного воинского учета на территориях, где отсутствуют военные комиссариаты </t>
  </si>
  <si>
    <t>2 02 40000 00 0000 151</t>
  </si>
  <si>
    <t>Межбюджетные трансферты, передаваемые бюджетам сельских  поселений из бюджетов муниципальных районов на осуществление части полномочий по решениею вопросов местного значения в соответствии с заключенными соглашениями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</si>
  <si>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7 мая 2012 года №597 "О мероприятиях по реализации государственной социальной политики" (районный бюджет)</t>
  </si>
  <si>
    <t>1 13 02000 00 0000 130</t>
  </si>
  <si>
    <t>субсидирование части дополнительных расходов на повышение минимального размера оплаты труда</t>
  </si>
  <si>
    <t>развитие территориального общественного самоуправления Архангельской области (районный бюджет)</t>
  </si>
  <si>
    <t>мероприятия в сфере обеспечения пожарной безопасности, осуществляемые органами местного самоуправления</t>
  </si>
  <si>
    <t xml:space="preserve">развитие территориального общественного самоуправления Архангельской области </t>
  </si>
  <si>
    <t>S808</t>
  </si>
  <si>
    <t>1</t>
  </si>
  <si>
    <t>развитие территориального общественного самоуправления Архангельской области за счет средств поселения</t>
  </si>
  <si>
    <t>Дотации бюджетам сельских поселений на поддержку мер по обеспечению сбалансированности бюджетов</t>
  </si>
  <si>
    <t>2 02 15002 00 1000 151</t>
  </si>
  <si>
    <t>на организацию выполн работ по подготовке проекта межевания и межевого плана земельных участков, связанных с процедурой выдела)</t>
  </si>
  <si>
    <t>Приложение №1</t>
  </si>
  <si>
    <t xml:space="preserve">                                 Наименование</t>
  </si>
  <si>
    <t>Код бюджетной классификации</t>
  </si>
  <si>
    <t>Утверждено на год тыс.руб.</t>
  </si>
  <si>
    <t>Исполнено тыс.руб.</t>
  </si>
  <si>
    <t xml:space="preserve">Изменение остатков средств на счетах по учету средств бюджета 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</si>
  <si>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</si>
  <si>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</si>
  <si>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</si>
  <si>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</si>
  <si>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</si>
  <si>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 xml:space="preserve">Увеличение прочих остатков денежных средств бюджетов </t>
  </si>
  <si>
    <t>000 01 05 02 01 00 0000 510</t>
  </si>
  <si>
    <t>Увеличение прочих остатков денежных средств бюджетов 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</si>
  <si>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</si>
  <si>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</si>
  <si>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</si>
  <si>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</si>
  <si>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</si>
  <si>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 xml:space="preserve">Уменьшение прочих остатков денежных средств бюджетов </t>
  </si>
  <si>
    <t>000 01 05 02 01 00 0000 610</t>
  </si>
  <si>
    <t>Уменьшение прочих остатков денежных средств бюджетов  поселений</t>
  </si>
  <si>
    <t>000 01 05 02 01 10 0000 610</t>
  </si>
  <si>
    <t>ИТОГО</t>
  </si>
  <si>
    <t>Приложение №2</t>
  </si>
  <si>
    <t>Отчет об исполнении местного бюджета по доходам за  2018 год</t>
  </si>
  <si>
    <t>Отчет об исполнении местного бюджета по источникам финансирования дефицита местного бюджета за  2018 год</t>
  </si>
  <si>
    <t>Приложение №3</t>
  </si>
  <si>
    <t>Отчет об исполнении местного бюджета по ведомственной структуре расходов за 2018год</t>
  </si>
  <si>
    <t>Резервный фонд администрации муниципального образования "Пинежский муниципальный район"</t>
  </si>
  <si>
    <t>8019</t>
  </si>
  <si>
    <t>ВОЗВРАТ ОСТАТКОВ СУБСИДИЙ, СУБВЕНЦИЙ И ИНЫХ МЕЖБЮДЖЕТНЫХ ТРАНСФЕРТОВ, ИМЕЮЩИХ ЦЕЛЕВОЕ НАЗНАЧЕНИЕ, ПРОШЛЫХ ЛЕТ</t>
  </si>
  <si>
    <t>000 21900000000000151</t>
  </si>
  <si>
    <t>Возврат остатков субсидий, субвенций и иных межбюджетных трансфертов, имеющих целевое назначение, прошлых лет из бюджетов поселений</t>
  </si>
  <si>
    <t>000 21960000100000151</t>
  </si>
  <si>
    <t>Утверждено Сумма, тыс.руб</t>
  </si>
  <si>
    <t xml:space="preserve"> исполнено     Сумма, тыс.руб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</si>
</sst>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00000"/>
    <numFmt numFmtId="182" formatCode="0.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00"/>
    <numFmt numFmtId="187" formatCode="0000000"/>
    <numFmt numFmtId="188" formatCode="000"/>
    <numFmt numFmtId="189" formatCode="#,##0.00&quot;р.&quot;"/>
    <numFmt numFmtId="190" formatCode="#,##0.000"/>
    <numFmt numFmtId="191" formatCode="#,##0.0"/>
    <numFmt numFmtId="192" formatCode="#,##0.00_р_."/>
    <numFmt numFmtId="193" formatCode="#,##0.0_р_."/>
    <numFmt numFmtId="194" formatCode="[$€-2]\ ###,000_);[Red]\([$€-2]\ ###,000\)"/>
    <numFmt numFmtId="195" formatCode="_-* #,##0.0_р_._-;\-* #,##0.0_р_._-;_-* &quot;-&quot;?_р_._-;_-@_-"/>
    <numFmt numFmtId="196" formatCode="mmm/yyyy"/>
    <numFmt numFmtId="197" formatCode="0.00000000"/>
    <numFmt numFmtId="198" formatCode="0.0000000"/>
    <numFmt numFmtId="199" formatCode="0.000000"/>
    <numFmt numFmtId="200" formatCode="0.00000"/>
    <numFmt numFmtId="201" formatCode="0.0000"/>
    <numFmt numFmtId="202" formatCode="0.0%"/>
    <numFmt numFmtId="203" formatCode="_-* #,##0.0\ _₽_-;\-* #,##0.0\ _₽_-;_-* &quot;-&quot;?\ _₽_-;_-@_-"/>
  </numFmts>
  <fonts count="57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0"/>
      <name val="Arial Cyr"/>
      <family val="0"/>
    </font>
    <font>
      <sz val="8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0"/>
      <color indexed="8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name val="Arial Cyr"/>
      <family val="2"/>
    </font>
    <font>
      <b/>
      <sz val="9"/>
      <name val="Arial"/>
      <family val="2"/>
    </font>
    <font>
      <sz val="10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62">
    <xf numFmtId="0" fontId="0" fillId="0" borderId="0" xfId="0" applyAlignment="1">
      <alignment/>
    </xf>
    <xf numFmtId="49" fontId="5" fillId="0" borderId="0" xfId="53" applyNumberFormat="1" applyFont="1" applyFill="1" applyAlignment="1">
      <alignment horizontal="center" vertical="center"/>
      <protection/>
    </xf>
    <xf numFmtId="0" fontId="5" fillId="0" borderId="0" xfId="53" applyFont="1" applyFill="1">
      <alignment/>
      <protection/>
    </xf>
    <xf numFmtId="49" fontId="5" fillId="0" borderId="0" xfId="53" applyNumberFormat="1" applyFont="1" applyFill="1">
      <alignment/>
      <protection/>
    </xf>
    <xf numFmtId="0" fontId="5" fillId="0" borderId="0" xfId="53" applyFont="1" applyFill="1" applyAlignment="1">
      <alignment horizontal="right"/>
      <protection/>
    </xf>
    <xf numFmtId="49" fontId="7" fillId="0" borderId="10" xfId="53" applyNumberFormat="1" applyFont="1" applyFill="1" applyBorder="1" applyAlignment="1">
      <alignment horizontal="center" vertical="center" wrapText="1"/>
      <protection/>
    </xf>
    <xf numFmtId="0" fontId="7" fillId="0" borderId="10" xfId="53" applyFont="1" applyFill="1" applyBorder="1" applyAlignment="1">
      <alignment horizontal="left" vertical="center" wrapText="1"/>
      <protection/>
    </xf>
    <xf numFmtId="49" fontId="7" fillId="0" borderId="11" xfId="53" applyNumberFormat="1" applyFont="1" applyFill="1" applyBorder="1" applyAlignment="1">
      <alignment horizontal="center" vertical="center" wrapText="1"/>
      <protection/>
    </xf>
    <xf numFmtId="49" fontId="7" fillId="0" borderId="12" xfId="53" applyNumberFormat="1" applyFont="1" applyFill="1" applyBorder="1" applyAlignment="1">
      <alignment horizontal="center" vertical="center" wrapText="1"/>
      <protection/>
    </xf>
    <xf numFmtId="49" fontId="8" fillId="0" borderId="13" xfId="53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justify"/>
    </xf>
    <xf numFmtId="49" fontId="5" fillId="0" borderId="10" xfId="53" applyNumberFormat="1" applyFont="1" applyFill="1" applyBorder="1" applyAlignment="1">
      <alignment horizontal="center" vertical="center"/>
      <protection/>
    </xf>
    <xf numFmtId="49" fontId="5" fillId="0" borderId="11" xfId="53" applyNumberFormat="1" applyFont="1" applyFill="1" applyBorder="1" applyAlignment="1">
      <alignment horizontal="center" vertical="center"/>
      <protection/>
    </xf>
    <xf numFmtId="49" fontId="5" fillId="0" borderId="12" xfId="53" applyNumberFormat="1" applyFont="1" applyFill="1" applyBorder="1" applyAlignment="1">
      <alignment horizontal="center" vertical="center"/>
      <protection/>
    </xf>
    <xf numFmtId="49" fontId="8" fillId="0" borderId="13" xfId="53" applyNumberFormat="1" applyFont="1" applyFill="1" applyBorder="1" applyAlignment="1">
      <alignment horizontal="center" vertical="center"/>
      <protection/>
    </xf>
    <xf numFmtId="0" fontId="5" fillId="0" borderId="10" xfId="53" applyFont="1" applyFill="1" applyBorder="1" applyAlignment="1">
      <alignment horizontal="left" vertical="center" wrapText="1"/>
      <protection/>
    </xf>
    <xf numFmtId="49" fontId="5" fillId="0" borderId="13" xfId="53" applyNumberFormat="1" applyFont="1" applyFill="1" applyBorder="1" applyAlignment="1">
      <alignment horizontal="center" vertical="center"/>
      <protection/>
    </xf>
    <xf numFmtId="0" fontId="8" fillId="0" borderId="14" xfId="53" applyFont="1" applyFill="1" applyBorder="1" applyAlignment="1">
      <alignment horizontal="left" vertical="center" wrapText="1"/>
      <protection/>
    </xf>
    <xf numFmtId="49" fontId="8" fillId="0" borderId="14" xfId="53" applyNumberFormat="1" applyFont="1" applyFill="1" applyBorder="1" applyAlignment="1">
      <alignment horizontal="center" vertical="center"/>
      <protection/>
    </xf>
    <xf numFmtId="49" fontId="8" fillId="0" borderId="0" xfId="53" applyNumberFormat="1" applyFont="1" applyFill="1" applyBorder="1" applyAlignment="1">
      <alignment horizontal="center" vertical="center"/>
      <protection/>
    </xf>
    <xf numFmtId="49" fontId="8" fillId="0" borderId="15" xfId="53" applyNumberFormat="1" applyFont="1" applyFill="1" applyBorder="1" applyAlignment="1">
      <alignment horizontal="center" vertical="center"/>
      <protection/>
    </xf>
    <xf numFmtId="49" fontId="8" fillId="0" borderId="16" xfId="53" applyNumberFormat="1" applyFont="1" applyFill="1" applyBorder="1" applyAlignment="1">
      <alignment horizontal="center" vertical="center"/>
      <protection/>
    </xf>
    <xf numFmtId="0" fontId="7" fillId="0" borderId="17" xfId="53" applyFont="1" applyFill="1" applyBorder="1" applyAlignment="1">
      <alignment horizontal="left" vertical="center" wrapText="1"/>
      <protection/>
    </xf>
    <xf numFmtId="49" fontId="9" fillId="0" borderId="18" xfId="53" applyNumberFormat="1" applyFont="1" applyFill="1" applyBorder="1" applyAlignment="1">
      <alignment horizontal="center" vertical="center"/>
      <protection/>
    </xf>
    <xf numFmtId="49" fontId="7" fillId="0" borderId="10" xfId="53" applyNumberFormat="1" applyFont="1" applyFill="1" applyBorder="1" applyAlignment="1">
      <alignment horizontal="center" vertical="center"/>
      <protection/>
    </xf>
    <xf numFmtId="49" fontId="7" fillId="0" borderId="11" xfId="53" applyNumberFormat="1" applyFont="1" applyFill="1" applyBorder="1" applyAlignment="1">
      <alignment horizontal="center" vertical="center"/>
      <protection/>
    </xf>
    <xf numFmtId="49" fontId="7" fillId="0" borderId="12" xfId="53" applyNumberFormat="1" applyFont="1" applyFill="1" applyBorder="1" applyAlignment="1">
      <alignment horizontal="center" vertical="center"/>
      <protection/>
    </xf>
    <xf numFmtId="49" fontId="9" fillId="0" borderId="13" xfId="53" applyNumberFormat="1" applyFont="1" applyFill="1" applyBorder="1" applyAlignment="1">
      <alignment horizontal="center" vertical="center"/>
      <protection/>
    </xf>
    <xf numFmtId="0" fontId="5" fillId="0" borderId="17" xfId="0" applyFont="1" applyBorder="1" applyAlignment="1">
      <alignment horizontal="justify"/>
    </xf>
    <xf numFmtId="49" fontId="5" fillId="0" borderId="17" xfId="53" applyNumberFormat="1" applyFont="1" applyFill="1" applyBorder="1" applyAlignment="1">
      <alignment horizontal="center" vertical="center"/>
      <protection/>
    </xf>
    <xf numFmtId="49" fontId="5" fillId="0" borderId="19" xfId="53" applyNumberFormat="1" applyFont="1" applyFill="1" applyBorder="1" applyAlignment="1">
      <alignment horizontal="center" vertical="center"/>
      <protection/>
    </xf>
    <xf numFmtId="49" fontId="5" fillId="0" borderId="20" xfId="53" applyNumberFormat="1" applyFont="1" applyFill="1" applyBorder="1" applyAlignment="1">
      <alignment horizontal="center" vertical="center"/>
      <protection/>
    </xf>
    <xf numFmtId="49" fontId="8" fillId="0" borderId="18" xfId="53" applyNumberFormat="1" applyFont="1" applyFill="1" applyBorder="1" applyAlignment="1">
      <alignment horizontal="center" vertical="center"/>
      <protection/>
    </xf>
    <xf numFmtId="0" fontId="5" fillId="0" borderId="17" xfId="53" applyFont="1" applyFill="1" applyBorder="1" applyAlignment="1">
      <alignment horizontal="left" vertical="center" wrapText="1"/>
      <protection/>
    </xf>
    <xf numFmtId="49" fontId="5" fillId="0" borderId="18" xfId="53" applyNumberFormat="1" applyFont="1" applyFill="1" applyBorder="1" applyAlignment="1">
      <alignment horizontal="center" vertical="center"/>
      <protection/>
    </xf>
    <xf numFmtId="0" fontId="5" fillId="0" borderId="14" xfId="53" applyFont="1" applyFill="1" applyBorder="1" applyAlignment="1">
      <alignment horizontal="left" vertical="center" wrapText="1"/>
      <protection/>
    </xf>
    <xf numFmtId="49" fontId="5" fillId="0" borderId="14" xfId="53" applyNumberFormat="1" applyFont="1" applyFill="1" applyBorder="1" applyAlignment="1">
      <alignment horizontal="center" vertical="center"/>
      <protection/>
    </xf>
    <xf numFmtId="49" fontId="5" fillId="0" borderId="0" xfId="53" applyNumberFormat="1" applyFont="1" applyFill="1" applyBorder="1" applyAlignment="1">
      <alignment horizontal="center" vertical="center"/>
      <protection/>
    </xf>
    <xf numFmtId="49" fontId="5" fillId="0" borderId="15" xfId="53" applyNumberFormat="1" applyFont="1" applyFill="1" applyBorder="1" applyAlignment="1">
      <alignment horizontal="center" vertical="center"/>
      <protection/>
    </xf>
    <xf numFmtId="49" fontId="5" fillId="0" borderId="16" xfId="53" applyNumberFormat="1" applyFont="1" applyFill="1" applyBorder="1" applyAlignment="1">
      <alignment horizontal="center" vertical="center"/>
      <protection/>
    </xf>
    <xf numFmtId="0" fontId="7" fillId="0" borderId="14" xfId="53" applyFont="1" applyFill="1" applyBorder="1" applyAlignment="1">
      <alignment horizontal="left" vertical="center" wrapText="1"/>
      <protection/>
    </xf>
    <xf numFmtId="49" fontId="7" fillId="0" borderId="14" xfId="53" applyNumberFormat="1" applyFont="1" applyFill="1" applyBorder="1" applyAlignment="1">
      <alignment horizontal="center" vertical="center" wrapText="1"/>
      <protection/>
    </xf>
    <xf numFmtId="49" fontId="7" fillId="0" borderId="0" xfId="53" applyNumberFormat="1" applyFont="1" applyFill="1" applyBorder="1" applyAlignment="1">
      <alignment horizontal="center" vertical="center" wrapText="1"/>
      <protection/>
    </xf>
    <xf numFmtId="49" fontId="7" fillId="0" borderId="15" xfId="53" applyNumberFormat="1" applyFont="1" applyFill="1" applyBorder="1" applyAlignment="1">
      <alignment horizontal="center" vertical="center" wrapText="1"/>
      <protection/>
    </xf>
    <xf numFmtId="49" fontId="7" fillId="0" borderId="16" xfId="53" applyNumberFormat="1" applyFont="1" applyFill="1" applyBorder="1" applyAlignment="1">
      <alignment horizontal="center" vertical="center" wrapText="1"/>
      <protection/>
    </xf>
    <xf numFmtId="0" fontId="7" fillId="0" borderId="14" xfId="0" applyFont="1" applyFill="1" applyBorder="1" applyAlignment="1">
      <alignment horizontal="left" vertical="center" wrapText="1"/>
    </xf>
    <xf numFmtId="49" fontId="7" fillId="0" borderId="14" xfId="53" applyNumberFormat="1" applyFont="1" applyFill="1" applyBorder="1" applyAlignment="1">
      <alignment horizontal="center" vertical="center"/>
      <protection/>
    </xf>
    <xf numFmtId="49" fontId="7" fillId="0" borderId="0" xfId="53" applyNumberFormat="1" applyFont="1" applyFill="1" applyBorder="1" applyAlignment="1">
      <alignment horizontal="center" vertical="center"/>
      <protection/>
    </xf>
    <xf numFmtId="49" fontId="7" fillId="0" borderId="15" xfId="53" applyNumberFormat="1" applyFont="1" applyFill="1" applyBorder="1" applyAlignment="1">
      <alignment horizontal="center" vertical="center"/>
      <protection/>
    </xf>
    <xf numFmtId="49" fontId="7" fillId="0" borderId="16" xfId="53" applyNumberFormat="1" applyFont="1" applyFill="1" applyBorder="1" applyAlignment="1">
      <alignment horizontal="center" vertical="center"/>
      <protection/>
    </xf>
    <xf numFmtId="0" fontId="5" fillId="0" borderId="17" xfId="0" applyFont="1" applyFill="1" applyBorder="1" applyAlignment="1">
      <alignment horizontal="left" vertical="center" wrapText="1"/>
    </xf>
    <xf numFmtId="49" fontId="5" fillId="0" borderId="20" xfId="0" applyNumberFormat="1" applyFont="1" applyFill="1" applyBorder="1" applyAlignment="1">
      <alignment horizontal="center" vertical="center"/>
    </xf>
    <xf numFmtId="49" fontId="7" fillId="0" borderId="18" xfId="53" applyNumberFormat="1" applyFont="1" applyFill="1" applyBorder="1" applyAlignment="1">
      <alignment horizontal="center" vertical="center"/>
      <protection/>
    </xf>
    <xf numFmtId="49" fontId="5" fillId="0" borderId="15" xfId="0" applyNumberFormat="1" applyFont="1" applyFill="1" applyBorder="1" applyAlignment="1">
      <alignment horizontal="center" vertical="center"/>
    </xf>
    <xf numFmtId="49" fontId="9" fillId="0" borderId="16" xfId="53" applyNumberFormat="1" applyFont="1" applyFill="1" applyBorder="1" applyAlignment="1">
      <alignment horizontal="center" vertical="center"/>
      <protection/>
    </xf>
    <xf numFmtId="49" fontId="7" fillId="0" borderId="17" xfId="53" applyNumberFormat="1" applyFont="1" applyFill="1" applyBorder="1" applyAlignment="1">
      <alignment horizontal="center" vertical="center"/>
      <protection/>
    </xf>
    <xf numFmtId="49" fontId="7" fillId="0" borderId="19" xfId="53" applyNumberFormat="1" applyFont="1" applyFill="1" applyBorder="1" applyAlignment="1">
      <alignment horizontal="center" vertical="center"/>
      <protection/>
    </xf>
    <xf numFmtId="49" fontId="7" fillId="0" borderId="20" xfId="53" applyNumberFormat="1" applyFont="1" applyFill="1" applyBorder="1" applyAlignment="1">
      <alignment horizontal="center" vertical="center"/>
      <protection/>
    </xf>
    <xf numFmtId="49" fontId="7" fillId="0" borderId="20" xfId="0" applyNumberFormat="1" applyFont="1" applyFill="1" applyBorder="1" applyAlignment="1">
      <alignment horizontal="center" vertical="center"/>
    </xf>
    <xf numFmtId="0" fontId="5" fillId="0" borderId="21" xfId="53" applyFont="1" applyFill="1" applyBorder="1" applyAlignment="1">
      <alignment horizontal="left" vertical="center" wrapText="1"/>
      <protection/>
    </xf>
    <xf numFmtId="0" fontId="5" fillId="0" borderId="22" xfId="53" applyFont="1" applyFill="1" applyBorder="1" applyAlignment="1">
      <alignment horizontal="left" vertical="center" wrapText="1"/>
      <protection/>
    </xf>
    <xf numFmtId="0" fontId="10" fillId="0" borderId="17" xfId="53" applyFont="1" applyFill="1" applyBorder="1" applyAlignment="1">
      <alignment horizontal="left" vertical="center" wrapText="1"/>
      <protection/>
    </xf>
    <xf numFmtId="49" fontId="10" fillId="0" borderId="19" xfId="53" applyNumberFormat="1" applyFont="1" applyFill="1" applyBorder="1" applyAlignment="1">
      <alignment horizontal="center" vertical="center"/>
      <protection/>
    </xf>
    <xf numFmtId="49" fontId="10" fillId="0" borderId="20" xfId="53" applyNumberFormat="1" applyFont="1" applyFill="1" applyBorder="1" applyAlignment="1">
      <alignment horizontal="center" vertical="center"/>
      <protection/>
    </xf>
    <xf numFmtId="49" fontId="10" fillId="0" borderId="18" xfId="53" applyNumberFormat="1" applyFont="1" applyFill="1" applyBorder="1" applyAlignment="1">
      <alignment horizontal="center" vertical="center"/>
      <protection/>
    </xf>
    <xf numFmtId="0" fontId="10" fillId="0" borderId="14" xfId="53" applyFont="1" applyFill="1" applyBorder="1" applyAlignment="1">
      <alignment horizontal="left" vertical="center" wrapText="1"/>
      <protection/>
    </xf>
    <xf numFmtId="49" fontId="10" fillId="0" borderId="0" xfId="53" applyNumberFormat="1" applyFont="1" applyFill="1" applyBorder="1" applyAlignment="1">
      <alignment horizontal="center" vertical="center"/>
      <protection/>
    </xf>
    <xf numFmtId="49" fontId="10" fillId="0" borderId="15" xfId="53" applyNumberFormat="1" applyFont="1" applyFill="1" applyBorder="1" applyAlignment="1">
      <alignment horizontal="center" vertical="center"/>
      <protection/>
    </xf>
    <xf numFmtId="49" fontId="10" fillId="0" borderId="16" xfId="53" applyNumberFormat="1" applyFont="1" applyFill="1" applyBorder="1" applyAlignment="1">
      <alignment horizontal="center" vertical="center"/>
      <protection/>
    </xf>
    <xf numFmtId="49" fontId="5" fillId="0" borderId="19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7" fillId="0" borderId="23" xfId="53" applyNumberFormat="1" applyFont="1" applyFill="1" applyBorder="1" applyAlignment="1">
      <alignment horizontal="center" vertical="center"/>
      <protection/>
    </xf>
    <xf numFmtId="49" fontId="5" fillId="0" borderId="24" xfId="53" applyNumberFormat="1" applyFont="1" applyFill="1" applyBorder="1" applyAlignment="1">
      <alignment horizontal="center" vertical="center"/>
      <protection/>
    </xf>
    <xf numFmtId="0" fontId="5" fillId="0" borderId="14" xfId="53" applyNumberFormat="1" applyFont="1" applyFill="1" applyBorder="1" applyAlignment="1">
      <alignment horizontal="left" vertical="center" wrapText="1"/>
      <protection/>
    </xf>
    <xf numFmtId="0" fontId="5" fillId="0" borderId="14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13" fillId="0" borderId="21" xfId="53" applyFont="1" applyFill="1" applyBorder="1" applyAlignment="1">
      <alignment horizontal="left" vertical="center" wrapText="1"/>
      <protection/>
    </xf>
    <xf numFmtId="0" fontId="5" fillId="0" borderId="18" xfId="0" applyFont="1" applyBorder="1" applyAlignment="1">
      <alignment horizontal="left" vertical="center" wrapText="1"/>
    </xf>
    <xf numFmtId="0" fontId="13" fillId="0" borderId="18" xfId="0" applyFont="1" applyBorder="1" applyAlignment="1">
      <alignment horizontal="left" vertical="top" wrapText="1"/>
    </xf>
    <xf numFmtId="0" fontId="5" fillId="0" borderId="18" xfId="53" applyFont="1" applyFill="1" applyBorder="1" applyAlignment="1">
      <alignment horizontal="left" vertical="center" wrapText="1"/>
      <protection/>
    </xf>
    <xf numFmtId="0" fontId="3" fillId="0" borderId="18" xfId="0" applyFont="1" applyFill="1" applyBorder="1" applyAlignment="1">
      <alignment horizontal="left" vertical="center" wrapText="1" indent="2"/>
    </xf>
    <xf numFmtId="0" fontId="5" fillId="0" borderId="17" xfId="53" applyFont="1" applyFill="1" applyBorder="1" applyAlignment="1">
      <alignment horizontal="center" vertical="center" wrapText="1"/>
      <protection/>
    </xf>
    <xf numFmtId="0" fontId="5" fillId="0" borderId="18" xfId="53" applyFont="1" applyFill="1" applyBorder="1">
      <alignment/>
      <protection/>
    </xf>
    <xf numFmtId="49" fontId="5" fillId="0" borderId="17" xfId="53" applyNumberFormat="1" applyFont="1" applyFill="1" applyBorder="1" applyAlignment="1">
      <alignment horizontal="center" vertical="center" wrapText="1"/>
      <protection/>
    </xf>
    <xf numFmtId="0" fontId="5" fillId="0" borderId="20" xfId="53" applyFont="1" applyFill="1" applyBorder="1" applyAlignment="1">
      <alignment horizontal="center" vertical="center" wrapText="1"/>
      <protection/>
    </xf>
    <xf numFmtId="0" fontId="5" fillId="33" borderId="18" xfId="53" applyFont="1" applyFill="1" applyBorder="1" applyAlignment="1">
      <alignment horizontal="center" vertical="center" wrapText="1"/>
      <protection/>
    </xf>
    <xf numFmtId="49" fontId="5" fillId="0" borderId="20" xfId="53" applyNumberFormat="1" applyFont="1" applyFill="1" applyBorder="1" applyAlignment="1">
      <alignment horizontal="center" vertical="center" wrapText="1"/>
      <protection/>
    </xf>
    <xf numFmtId="49" fontId="0" fillId="0" borderId="0" xfId="53" applyNumberFormat="1" applyFont="1" applyFill="1" applyAlignment="1">
      <alignment horizontal="center" vertical="center"/>
      <protection/>
    </xf>
    <xf numFmtId="0" fontId="14" fillId="0" borderId="10" xfId="53" applyFont="1" applyFill="1" applyBorder="1" applyAlignment="1">
      <alignment horizontal="left" vertical="center" wrapText="1"/>
      <protection/>
    </xf>
    <xf numFmtId="0" fontId="14" fillId="0" borderId="18" xfId="53" applyFont="1" applyFill="1" applyBorder="1">
      <alignment/>
      <protection/>
    </xf>
    <xf numFmtId="0" fontId="0" fillId="0" borderId="10" xfId="53" applyFont="1" applyFill="1" applyBorder="1" applyAlignment="1">
      <alignment horizontal="center" vertical="center" wrapText="1"/>
      <protection/>
    </xf>
    <xf numFmtId="49" fontId="0" fillId="0" borderId="10" xfId="53" applyNumberFormat="1" applyFont="1" applyFill="1" applyBorder="1" applyAlignment="1">
      <alignment horizontal="center" vertical="center" wrapText="1"/>
      <protection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49" fontId="0" fillId="0" borderId="12" xfId="53" applyNumberFormat="1" applyFont="1" applyFill="1" applyBorder="1" applyAlignment="1">
      <alignment horizontal="center" vertical="center" wrapText="1"/>
      <protection/>
    </xf>
    <xf numFmtId="195" fontId="14" fillId="33" borderId="12" xfId="53" applyNumberFormat="1" applyFont="1" applyFill="1" applyBorder="1" applyAlignment="1">
      <alignment horizontal="center" vertical="center" wrapText="1"/>
      <protection/>
    </xf>
    <xf numFmtId="0" fontId="0" fillId="0" borderId="0" xfId="53" applyFont="1" applyFill="1">
      <alignment/>
      <protection/>
    </xf>
    <xf numFmtId="0" fontId="0" fillId="0" borderId="0" xfId="53" applyFont="1" applyFill="1" applyAlignment="1">
      <alignment horizontal="right"/>
      <protection/>
    </xf>
    <xf numFmtId="0" fontId="7" fillId="0" borderId="10" xfId="53" applyFont="1" applyFill="1" applyBorder="1" applyAlignment="1">
      <alignment horizontal="left" wrapText="1"/>
      <protection/>
    </xf>
    <xf numFmtId="0" fontId="7" fillId="0" borderId="18" xfId="53" applyFont="1" applyFill="1" applyBorder="1">
      <alignment/>
      <protection/>
    </xf>
    <xf numFmtId="0" fontId="7" fillId="0" borderId="10" xfId="53" applyFont="1" applyFill="1" applyBorder="1" applyAlignment="1">
      <alignment horizontal="center" vertical="center" wrapText="1"/>
      <protection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195" fontId="7" fillId="33" borderId="12" xfId="53" applyNumberFormat="1" applyFont="1" applyFill="1" applyBorder="1" applyAlignment="1">
      <alignment horizontal="center" vertical="center" wrapText="1"/>
      <protection/>
    </xf>
    <xf numFmtId="195" fontId="7" fillId="33" borderId="12" xfId="53" applyNumberFormat="1" applyFont="1" applyFill="1" applyBorder="1" applyAlignment="1">
      <alignment vertical="center"/>
      <protection/>
    </xf>
    <xf numFmtId="49" fontId="5" fillId="0" borderId="10" xfId="0" applyNumberFormat="1" applyFont="1" applyBorder="1" applyAlignment="1">
      <alignment horizontal="center" vertical="center"/>
    </xf>
    <xf numFmtId="195" fontId="5" fillId="33" borderId="12" xfId="53" applyNumberFormat="1" applyFont="1" applyFill="1" applyBorder="1" applyAlignment="1">
      <alignment vertical="center"/>
      <protection/>
    </xf>
    <xf numFmtId="49" fontId="5" fillId="0" borderId="10" xfId="53" applyNumberFormat="1" applyFont="1" applyFill="1" applyBorder="1" applyAlignment="1">
      <alignment horizontal="center" vertical="center" wrapText="1"/>
      <protection/>
    </xf>
    <xf numFmtId="49" fontId="8" fillId="0" borderId="14" xfId="53" applyNumberFormat="1" applyFont="1" applyFill="1" applyBorder="1" applyAlignment="1">
      <alignment horizontal="center" vertical="center" wrapText="1"/>
      <protection/>
    </xf>
    <xf numFmtId="195" fontId="8" fillId="33" borderId="15" xfId="53" applyNumberFormat="1" applyFont="1" applyFill="1" applyBorder="1" applyAlignment="1">
      <alignment vertical="center"/>
      <protection/>
    </xf>
    <xf numFmtId="49" fontId="7" fillId="0" borderId="17" xfId="53" applyNumberFormat="1" applyFont="1" applyFill="1" applyBorder="1" applyAlignment="1">
      <alignment horizontal="center" vertical="center" wrapText="1"/>
      <protection/>
    </xf>
    <xf numFmtId="49" fontId="9" fillId="0" borderId="17" xfId="53" applyNumberFormat="1" applyFont="1" applyFill="1" applyBorder="1" applyAlignment="1">
      <alignment horizontal="center" vertical="center"/>
      <protection/>
    </xf>
    <xf numFmtId="49" fontId="9" fillId="0" borderId="19" xfId="53" applyNumberFormat="1" applyFont="1" applyFill="1" applyBorder="1" applyAlignment="1">
      <alignment horizontal="center" vertical="center"/>
      <protection/>
    </xf>
    <xf numFmtId="49" fontId="9" fillId="0" borderId="20" xfId="53" applyNumberFormat="1" applyFont="1" applyFill="1" applyBorder="1" applyAlignment="1">
      <alignment horizontal="center" vertical="center"/>
      <protection/>
    </xf>
    <xf numFmtId="195" fontId="7" fillId="33" borderId="20" xfId="53" applyNumberFormat="1" applyFont="1" applyFill="1" applyBorder="1" applyAlignment="1">
      <alignment vertical="center"/>
      <protection/>
    </xf>
    <xf numFmtId="49" fontId="7" fillId="0" borderId="18" xfId="53" applyNumberFormat="1" applyFont="1" applyFill="1" applyBorder="1" applyAlignment="1">
      <alignment horizontal="center" vertical="center" wrapText="1"/>
      <protection/>
    </xf>
    <xf numFmtId="49" fontId="5" fillId="0" borderId="14" xfId="53" applyNumberFormat="1" applyFont="1" applyFill="1" applyBorder="1" applyAlignment="1">
      <alignment horizontal="center" vertical="center" wrapText="1"/>
      <protection/>
    </xf>
    <xf numFmtId="195" fontId="5" fillId="33" borderId="20" xfId="53" applyNumberFormat="1" applyFont="1" applyFill="1" applyBorder="1" applyAlignment="1">
      <alignment vertical="center"/>
      <protection/>
    </xf>
    <xf numFmtId="49" fontId="5" fillId="0" borderId="18" xfId="53" applyNumberFormat="1" applyFont="1" applyFill="1" applyBorder="1" applyAlignment="1">
      <alignment horizontal="center" vertical="center" wrapText="1"/>
      <protection/>
    </xf>
    <xf numFmtId="195" fontId="5" fillId="33" borderId="15" xfId="53" applyNumberFormat="1" applyFont="1" applyFill="1" applyBorder="1" applyAlignment="1">
      <alignment vertical="center"/>
      <protection/>
    </xf>
    <xf numFmtId="195" fontId="7" fillId="33" borderId="15" xfId="53" applyNumberFormat="1" applyFont="1" applyFill="1" applyBorder="1" applyAlignment="1">
      <alignment vertical="center"/>
      <protection/>
    </xf>
    <xf numFmtId="49" fontId="9" fillId="0" borderId="17" xfId="53" applyNumberFormat="1" applyFont="1" applyFill="1" applyBorder="1" applyAlignment="1">
      <alignment horizontal="center" vertical="center" wrapText="1"/>
      <protection/>
    </xf>
    <xf numFmtId="49" fontId="8" fillId="0" borderId="17" xfId="53" applyNumberFormat="1" applyFont="1" applyFill="1" applyBorder="1" applyAlignment="1">
      <alignment horizontal="center" vertical="center"/>
      <protection/>
    </xf>
    <xf numFmtId="49" fontId="8" fillId="0" borderId="19" xfId="53" applyNumberFormat="1" applyFont="1" applyFill="1" applyBorder="1" applyAlignment="1">
      <alignment horizontal="center" vertical="center"/>
      <protection/>
    </xf>
    <xf numFmtId="49" fontId="8" fillId="0" borderId="20" xfId="53" applyNumberFormat="1" applyFont="1" applyFill="1" applyBorder="1" applyAlignment="1">
      <alignment horizontal="center" vertical="center"/>
      <protection/>
    </xf>
    <xf numFmtId="0" fontId="7" fillId="0" borderId="0" xfId="53" applyFont="1" applyFill="1" applyBorder="1" applyAlignment="1">
      <alignment horizontal="left" vertical="center" wrapText="1"/>
      <protection/>
    </xf>
    <xf numFmtId="49" fontId="7" fillId="0" borderId="15" xfId="0" applyNumberFormat="1" applyFont="1" applyFill="1" applyBorder="1" applyAlignment="1">
      <alignment horizontal="center" vertical="center"/>
    </xf>
    <xf numFmtId="195" fontId="10" fillId="33" borderId="20" xfId="53" applyNumberFormat="1" applyFont="1" applyFill="1" applyBorder="1" applyAlignment="1">
      <alignment vertical="center"/>
      <protection/>
    </xf>
    <xf numFmtId="49" fontId="10" fillId="0" borderId="17" xfId="53" applyNumberFormat="1" applyFont="1" applyFill="1" applyBorder="1" applyAlignment="1">
      <alignment horizontal="center" vertical="center" wrapText="1"/>
      <protection/>
    </xf>
    <xf numFmtId="49" fontId="5" fillId="0" borderId="25" xfId="53" applyNumberFormat="1" applyFont="1" applyFill="1" applyBorder="1" applyAlignment="1">
      <alignment horizontal="center" vertical="center"/>
      <protection/>
    </xf>
    <xf numFmtId="195" fontId="5" fillId="33" borderId="18" xfId="53" applyNumberFormat="1" applyFont="1" applyFill="1" applyBorder="1" applyAlignment="1">
      <alignment vertical="center"/>
      <protection/>
    </xf>
    <xf numFmtId="0" fontId="5" fillId="0" borderId="18" xfId="0" applyFont="1" applyBorder="1" applyAlignment="1">
      <alignment horizontal="center" vertical="center" wrapText="1"/>
    </xf>
    <xf numFmtId="49" fontId="10" fillId="0" borderId="14" xfId="53" applyNumberFormat="1" applyFont="1" applyFill="1" applyBorder="1" applyAlignment="1">
      <alignment horizontal="center" vertical="center" wrapText="1"/>
      <protection/>
    </xf>
    <xf numFmtId="195" fontId="10" fillId="33" borderId="15" xfId="53" applyNumberFormat="1" applyFont="1" applyFill="1" applyBorder="1" applyAlignment="1">
      <alignment vertical="center"/>
      <protection/>
    </xf>
    <xf numFmtId="195" fontId="7" fillId="33" borderId="18" xfId="53" applyNumberFormat="1" applyFont="1" applyFill="1" applyBorder="1" applyAlignment="1">
      <alignment vertical="center"/>
      <protection/>
    </xf>
    <xf numFmtId="49" fontId="5" fillId="0" borderId="17" xfId="0" applyNumberFormat="1" applyFont="1" applyFill="1" applyBorder="1" applyAlignment="1">
      <alignment horizontal="center" vertical="center" wrapText="1"/>
    </xf>
    <xf numFmtId="195" fontId="5" fillId="33" borderId="0" xfId="53" applyNumberFormat="1" applyFont="1" applyFill="1">
      <alignment/>
      <protection/>
    </xf>
    <xf numFmtId="0" fontId="5" fillId="33" borderId="0" xfId="53" applyFont="1" applyFill="1">
      <alignment/>
      <protection/>
    </xf>
    <xf numFmtId="49" fontId="7" fillId="0" borderId="13" xfId="53" applyNumberFormat="1" applyFont="1" applyFill="1" applyBorder="1" applyAlignment="1">
      <alignment horizontal="center" vertical="center"/>
      <protection/>
    </xf>
    <xf numFmtId="0" fontId="11" fillId="0" borderId="0" xfId="0" applyFont="1" applyAlignment="1">
      <alignment horizontal="left"/>
    </xf>
    <xf numFmtId="0" fontId="15" fillId="0" borderId="0" xfId="0" applyFont="1" applyAlignment="1">
      <alignment/>
    </xf>
    <xf numFmtId="0" fontId="16" fillId="0" borderId="18" xfId="0" applyFont="1" applyBorder="1" applyAlignment="1">
      <alignment horizontal="left" vertical="top" wrapText="1"/>
    </xf>
    <xf numFmtId="1" fontId="16" fillId="0" borderId="18" xfId="0" applyNumberFormat="1" applyFont="1" applyBorder="1" applyAlignment="1">
      <alignment horizontal="center" vertical="top" wrapText="1"/>
    </xf>
    <xf numFmtId="0" fontId="16" fillId="33" borderId="18" xfId="0" applyFont="1" applyFill="1" applyBorder="1" applyAlignment="1">
      <alignment horizontal="center" vertical="center" wrapText="1"/>
    </xf>
    <xf numFmtId="0" fontId="15" fillId="33" borderId="18" xfId="0" applyFont="1" applyFill="1" applyBorder="1" applyAlignment="1">
      <alignment horizontal="center"/>
    </xf>
    <xf numFmtId="49" fontId="12" fillId="0" borderId="18" xfId="0" applyNumberFormat="1" applyFont="1" applyFill="1" applyBorder="1" applyAlignment="1">
      <alignment horizontal="center" vertical="center"/>
    </xf>
    <xf numFmtId="180" fontId="15" fillId="33" borderId="18" xfId="0" applyNumberFormat="1" applyFont="1" applyFill="1" applyBorder="1" applyAlignment="1">
      <alignment/>
    </xf>
    <xf numFmtId="0" fontId="16" fillId="0" borderId="18" xfId="0" applyFont="1" applyFill="1" applyBorder="1" applyAlignment="1">
      <alignment horizontal="left" vertical="top" wrapText="1"/>
    </xf>
    <xf numFmtId="1" fontId="16" fillId="0" borderId="18" xfId="0" applyNumberFormat="1" applyFont="1" applyFill="1" applyBorder="1" applyAlignment="1">
      <alignment horizontal="center" vertical="top" wrapText="1"/>
    </xf>
    <xf numFmtId="49" fontId="11" fillId="0" borderId="18" xfId="0" applyNumberFormat="1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left" vertical="center" wrapText="1" indent="1"/>
    </xf>
    <xf numFmtId="1" fontId="17" fillId="0" borderId="18" xfId="0" applyNumberFormat="1" applyFont="1" applyBorder="1" applyAlignment="1">
      <alignment horizontal="center" vertical="top" wrapText="1"/>
    </xf>
    <xf numFmtId="0" fontId="56" fillId="0" borderId="18" xfId="0" applyFont="1" applyBorder="1" applyAlignment="1">
      <alignment horizontal="left" wrapText="1" indent="1"/>
    </xf>
    <xf numFmtId="0" fontId="11" fillId="0" borderId="18" xfId="0" applyFont="1" applyFill="1" applyBorder="1" applyAlignment="1">
      <alignment wrapText="1"/>
    </xf>
    <xf numFmtId="1" fontId="11" fillId="0" borderId="18" xfId="0" applyNumberFormat="1" applyFont="1" applyFill="1" applyBorder="1" applyAlignment="1" applyProtection="1">
      <alignment horizontal="left" vertical="center" wrapText="1"/>
      <protection locked="0"/>
    </xf>
    <xf numFmtId="0" fontId="18" fillId="0" borderId="18" xfId="0" applyFont="1" applyFill="1" applyBorder="1" applyAlignment="1">
      <alignment horizontal="left" vertical="center" wrapText="1" indent="1"/>
    </xf>
    <xf numFmtId="0" fontId="16" fillId="33" borderId="18" xfId="0" applyFont="1" applyFill="1" applyBorder="1" applyAlignment="1">
      <alignment horizontal="left" vertical="top" wrapText="1"/>
    </xf>
    <xf numFmtId="0" fontId="16" fillId="34" borderId="18" xfId="0" applyFont="1" applyFill="1" applyBorder="1" applyAlignment="1">
      <alignment horizontal="left" vertical="top" wrapText="1"/>
    </xf>
    <xf numFmtId="0" fontId="11" fillId="34" borderId="18" xfId="53" applyFont="1" applyFill="1" applyBorder="1" applyAlignment="1">
      <alignment horizontal="left" vertical="center" wrapText="1"/>
      <protection/>
    </xf>
    <xf numFmtId="0" fontId="11" fillId="34" borderId="18" xfId="53" applyNumberFormat="1" applyFont="1" applyFill="1" applyBorder="1" applyAlignment="1">
      <alignment horizontal="left" vertical="center" wrapText="1"/>
      <protection/>
    </xf>
    <xf numFmtId="0" fontId="11" fillId="34" borderId="18" xfId="0" applyFont="1" applyFill="1" applyBorder="1" applyAlignment="1">
      <alignment horizontal="left" vertical="center" wrapText="1"/>
    </xf>
    <xf numFmtId="0" fontId="18" fillId="0" borderId="18" xfId="0" applyFont="1" applyFill="1" applyBorder="1" applyAlignment="1">
      <alignment horizontal="left" vertical="center" wrapText="1" indent="2"/>
    </xf>
    <xf numFmtId="1" fontId="11" fillId="0" borderId="18" xfId="0" applyNumberFormat="1" applyFont="1" applyBorder="1" applyAlignment="1">
      <alignment horizontal="left" vertical="center" wrapText="1"/>
    </xf>
    <xf numFmtId="49" fontId="18" fillId="0" borderId="18" xfId="0" applyNumberFormat="1" applyFont="1" applyFill="1" applyBorder="1" applyAlignment="1">
      <alignment horizontal="center" vertical="center"/>
    </xf>
    <xf numFmtId="49" fontId="18" fillId="0" borderId="18" xfId="0" applyNumberFormat="1" applyFont="1" applyFill="1" applyBorder="1" applyAlignment="1">
      <alignment horizontal="center" vertical="center"/>
    </xf>
    <xf numFmtId="49" fontId="15" fillId="0" borderId="18" xfId="0" applyNumberFormat="1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left" vertical="center" wrapText="1" indent="1"/>
    </xf>
    <xf numFmtId="0" fontId="11" fillId="0" borderId="18" xfId="53" applyFont="1" applyFill="1" applyBorder="1" applyAlignment="1">
      <alignment horizontal="left" vertical="center" wrapText="1"/>
      <protection/>
    </xf>
    <xf numFmtId="0" fontId="11" fillId="0" borderId="18" xfId="0" applyFont="1" applyFill="1" applyBorder="1" applyAlignment="1">
      <alignment horizontal="left" vertical="center" wrapText="1"/>
    </xf>
    <xf numFmtId="180" fontId="19" fillId="33" borderId="18" xfId="0" applyNumberFormat="1" applyFont="1" applyFill="1" applyBorder="1" applyAlignment="1">
      <alignment/>
    </xf>
    <xf numFmtId="1" fontId="16" fillId="0" borderId="0" xfId="0" applyNumberFormat="1" applyFont="1" applyBorder="1" applyAlignment="1">
      <alignment horizontal="center" vertical="top" wrapText="1"/>
    </xf>
    <xf numFmtId="180" fontId="15" fillId="33" borderId="0" xfId="0" applyNumberFormat="1" applyFont="1" applyFill="1" applyAlignment="1">
      <alignment/>
    </xf>
    <xf numFmtId="1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180" fontId="15" fillId="33" borderId="0" xfId="0" applyNumberFormat="1" applyFont="1" applyFill="1" applyBorder="1" applyAlignment="1">
      <alignment/>
    </xf>
    <xf numFmtId="0" fontId="15" fillId="33" borderId="0" xfId="0" applyFont="1" applyFill="1" applyBorder="1" applyAlignment="1">
      <alignment/>
    </xf>
    <xf numFmtId="1" fontId="11" fillId="0" borderId="0" xfId="0" applyNumberFormat="1" applyFont="1" applyAlignment="1">
      <alignment horizontal="center"/>
    </xf>
    <xf numFmtId="0" fontId="15" fillId="33" borderId="0" xfId="0" applyFont="1" applyFill="1" applyAlignment="1">
      <alignment/>
    </xf>
    <xf numFmtId="0" fontId="16" fillId="0" borderId="18" xfId="0" applyFont="1" applyBorder="1" applyAlignment="1">
      <alignment horizontal="center" vertical="top" wrapText="1"/>
    </xf>
    <xf numFmtId="0" fontId="5" fillId="0" borderId="13" xfId="53" applyFont="1" applyFill="1" applyBorder="1">
      <alignment/>
      <protection/>
    </xf>
    <xf numFmtId="0" fontId="5" fillId="0" borderId="18" xfId="0" applyFont="1" applyBorder="1" applyAlignment="1">
      <alignment wrapText="1"/>
    </xf>
    <xf numFmtId="0" fontId="7" fillId="0" borderId="18" xfId="0" applyFont="1" applyBorder="1" applyAlignment="1">
      <alignment horizontal="right"/>
    </xf>
    <xf numFmtId="0" fontId="7" fillId="0" borderId="18" xfId="0" applyFont="1" applyBorder="1" applyAlignment="1">
      <alignment horizont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7" fillId="0" borderId="23" xfId="53" applyFont="1" applyFill="1" applyBorder="1" applyAlignment="1">
      <alignment horizontal="left" vertical="center" wrapText="1"/>
      <protection/>
    </xf>
    <xf numFmtId="0" fontId="7" fillId="0" borderId="26" xfId="53" applyFont="1" applyFill="1" applyBorder="1">
      <alignment/>
      <protection/>
    </xf>
    <xf numFmtId="49" fontId="7" fillId="0" borderId="23" xfId="53" applyNumberFormat="1" applyFont="1" applyFill="1" applyBorder="1" applyAlignment="1">
      <alignment horizontal="center" vertical="center" wrapText="1"/>
      <protection/>
    </xf>
    <xf numFmtId="49" fontId="7" fillId="0" borderId="24" xfId="53" applyNumberFormat="1" applyFont="1" applyFill="1" applyBorder="1" applyAlignment="1">
      <alignment horizontal="center" vertical="center"/>
      <protection/>
    </xf>
    <xf numFmtId="49" fontId="7" fillId="0" borderId="25" xfId="53" applyNumberFormat="1" applyFont="1" applyFill="1" applyBorder="1" applyAlignment="1">
      <alignment horizontal="center" vertical="center"/>
      <protection/>
    </xf>
    <xf numFmtId="49" fontId="7" fillId="0" borderId="26" xfId="53" applyNumberFormat="1" applyFont="1" applyFill="1" applyBorder="1" applyAlignment="1">
      <alignment horizontal="center" vertical="center"/>
      <protection/>
    </xf>
    <xf numFmtId="195" fontId="7" fillId="33" borderId="25" xfId="53" applyNumberFormat="1" applyFont="1" applyFill="1" applyBorder="1" applyAlignment="1">
      <alignment vertical="center"/>
      <protection/>
    </xf>
    <xf numFmtId="0" fontId="5" fillId="0" borderId="13" xfId="0" applyFont="1" applyBorder="1" applyAlignment="1">
      <alignment wrapText="1"/>
    </xf>
    <xf numFmtId="0" fontId="7" fillId="0" borderId="13" xfId="0" applyFont="1" applyBorder="1" applyAlignment="1">
      <alignment horizontal="right"/>
    </xf>
    <xf numFmtId="0" fontId="7" fillId="0" borderId="13" xfId="0" applyFont="1" applyBorder="1" applyAlignment="1">
      <alignment horizontal="center"/>
    </xf>
    <xf numFmtId="180" fontId="7" fillId="35" borderId="18" xfId="0" applyNumberFormat="1" applyFont="1" applyFill="1" applyBorder="1" applyAlignment="1">
      <alignment/>
    </xf>
    <xf numFmtId="180" fontId="5" fillId="35" borderId="18" xfId="0" applyNumberFormat="1" applyFont="1" applyFill="1" applyBorder="1" applyAlignment="1">
      <alignment/>
    </xf>
    <xf numFmtId="180" fontId="7" fillId="35" borderId="13" xfId="0" applyNumberFormat="1" applyFont="1" applyFill="1" applyBorder="1" applyAlignment="1">
      <alignment/>
    </xf>
    <xf numFmtId="0" fontId="20" fillId="0" borderId="0" xfId="0" applyFont="1" applyAlignment="1">
      <alignment/>
    </xf>
    <xf numFmtId="0" fontId="20" fillId="0" borderId="27" xfId="0" applyFont="1" applyBorder="1" applyAlignment="1">
      <alignment horizontal="center" wrapText="1"/>
    </xf>
    <xf numFmtId="0" fontId="20" fillId="0" borderId="28" xfId="0" applyFont="1" applyBorder="1" applyAlignment="1">
      <alignment horizontal="center" wrapText="1"/>
    </xf>
    <xf numFmtId="0" fontId="16" fillId="0" borderId="29" xfId="0" applyFont="1" applyBorder="1" applyAlignment="1">
      <alignment horizontal="center" vertical="top" wrapText="1"/>
    </xf>
    <xf numFmtId="0" fontId="7" fillId="0" borderId="30" xfId="0" applyFont="1" applyBorder="1" applyAlignment="1">
      <alignment wrapText="1"/>
    </xf>
    <xf numFmtId="0" fontId="7" fillId="0" borderId="31" xfId="0" applyFont="1" applyBorder="1" applyAlignment="1">
      <alignment horizontal="center" wrapText="1"/>
    </xf>
    <xf numFmtId="0" fontId="20" fillId="0" borderId="31" xfId="0" applyFont="1" applyBorder="1" applyAlignment="1">
      <alignment wrapText="1"/>
    </xf>
    <xf numFmtId="0" fontId="5" fillId="0" borderId="30" xfId="0" applyFont="1" applyBorder="1" applyAlignment="1">
      <alignment wrapText="1"/>
    </xf>
    <xf numFmtId="0" fontId="5" fillId="0" borderId="31" xfId="0" applyFont="1" applyBorder="1" applyAlignment="1">
      <alignment horizontal="center" wrapText="1"/>
    </xf>
    <xf numFmtId="0" fontId="21" fillId="0" borderId="31" xfId="0" applyFont="1" applyBorder="1" applyAlignment="1">
      <alignment wrapText="1"/>
    </xf>
    <xf numFmtId="0" fontId="5" fillId="0" borderId="31" xfId="0" applyFont="1" applyBorder="1" applyAlignment="1">
      <alignment vertical="top" wrapText="1"/>
    </xf>
    <xf numFmtId="0" fontId="21" fillId="0" borderId="31" xfId="0" applyFont="1" applyBorder="1" applyAlignment="1">
      <alignment vertical="top" wrapText="1"/>
    </xf>
    <xf numFmtId="0" fontId="20" fillId="0" borderId="31" xfId="0" applyFont="1" applyBorder="1" applyAlignment="1">
      <alignment vertical="top" wrapText="1"/>
    </xf>
    <xf numFmtId="0" fontId="20" fillId="0" borderId="30" xfId="0" applyFont="1" applyBorder="1" applyAlignment="1">
      <alignment wrapText="1"/>
    </xf>
    <xf numFmtId="0" fontId="12" fillId="0" borderId="31" xfId="0" applyFont="1" applyBorder="1" applyAlignment="1">
      <alignment horizontal="center" wrapText="1"/>
    </xf>
    <xf numFmtId="1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7" fillId="0" borderId="17" xfId="0" applyFont="1" applyBorder="1" applyAlignment="1">
      <alignment horizontal="center" wrapText="1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5" fillId="0" borderId="17" xfId="0" applyFont="1" applyBorder="1" applyAlignment="1">
      <alignment horizontal="center" wrapText="1"/>
    </xf>
    <xf numFmtId="0" fontId="5" fillId="0" borderId="1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7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7" fillId="0" borderId="18" xfId="0" applyFont="1" applyBorder="1" applyAlignment="1">
      <alignment vertical="top" wrapText="1"/>
    </xf>
    <xf numFmtId="180" fontId="0" fillId="0" borderId="18" xfId="0" applyNumberFormat="1" applyBorder="1" applyAlignment="1">
      <alignment/>
    </xf>
    <xf numFmtId="0" fontId="16" fillId="0" borderId="18" xfId="0" applyFont="1" applyBorder="1" applyAlignment="1">
      <alignment vertical="top" wrapText="1"/>
    </xf>
    <xf numFmtId="0" fontId="11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5" fillId="0" borderId="32" xfId="0" applyFont="1" applyBorder="1" applyAlignment="1">
      <alignment horizontal="left" wrapText="1" indent="2"/>
    </xf>
    <xf numFmtId="0" fontId="5" fillId="0" borderId="30" xfId="0" applyFont="1" applyBorder="1" applyAlignment="1">
      <alignment horizontal="left" wrapText="1" indent="2"/>
    </xf>
    <xf numFmtId="0" fontId="5" fillId="0" borderId="32" xfId="0" applyFont="1" applyBorder="1" applyAlignment="1">
      <alignment horizontal="center" wrapText="1"/>
    </xf>
    <xf numFmtId="0" fontId="5" fillId="0" borderId="30" xfId="0" applyFont="1" applyBorder="1" applyAlignment="1">
      <alignment horizontal="center" wrapText="1"/>
    </xf>
    <xf numFmtId="0" fontId="5" fillId="0" borderId="32" xfId="0" applyFont="1" applyBorder="1" applyAlignment="1">
      <alignment vertical="top" wrapText="1"/>
    </xf>
    <xf numFmtId="0" fontId="5" fillId="0" borderId="30" xfId="0" applyFont="1" applyBorder="1" applyAlignment="1">
      <alignment vertical="top" wrapText="1"/>
    </xf>
    <xf numFmtId="0" fontId="21" fillId="0" borderId="32" xfId="0" applyFont="1" applyBorder="1" applyAlignment="1">
      <alignment wrapText="1"/>
    </xf>
    <xf numFmtId="0" fontId="21" fillId="0" borderId="30" xfId="0" applyFont="1" applyBorder="1" applyAlignment="1">
      <alignment wrapText="1"/>
    </xf>
    <xf numFmtId="0" fontId="12" fillId="0" borderId="32" xfId="0" applyFont="1" applyBorder="1" applyAlignment="1">
      <alignment horizontal="center" wrapText="1"/>
    </xf>
    <xf numFmtId="0" fontId="12" fillId="0" borderId="30" xfId="0" applyFont="1" applyBorder="1" applyAlignment="1">
      <alignment horizontal="center" wrapText="1"/>
    </xf>
    <xf numFmtId="0" fontId="17" fillId="0" borderId="0" xfId="0" applyFont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14" fillId="0" borderId="0" xfId="0" applyFont="1" applyAlignment="1">
      <alignment horizontal="center"/>
    </xf>
    <xf numFmtId="1" fontId="14" fillId="0" borderId="0" xfId="0" applyNumberFormat="1" applyFont="1" applyAlignment="1">
      <alignment horizontal="center"/>
    </xf>
    <xf numFmtId="49" fontId="5" fillId="0" borderId="17" xfId="53" applyNumberFormat="1" applyFont="1" applyFill="1" applyBorder="1" applyAlignment="1">
      <alignment horizontal="center" vertical="center" wrapText="1"/>
      <protection/>
    </xf>
    <xf numFmtId="49" fontId="5" fillId="0" borderId="19" xfId="53" applyNumberFormat="1" applyFont="1" applyFill="1" applyBorder="1" applyAlignment="1">
      <alignment horizontal="center" vertical="center" wrapText="1"/>
      <protection/>
    </xf>
    <xf numFmtId="0" fontId="5" fillId="0" borderId="19" xfId="53" applyFont="1" applyFill="1" applyBorder="1" applyAlignment="1">
      <alignment horizontal="center" vertical="center" wrapText="1"/>
      <protection/>
    </xf>
    <xf numFmtId="0" fontId="5" fillId="0" borderId="20" xfId="53" applyFont="1" applyFill="1" applyBorder="1" applyAlignment="1">
      <alignment horizontal="center" vertical="center" wrapText="1"/>
      <protection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11" fillId="0" borderId="0" xfId="53" applyFont="1" applyFill="1" applyAlignment="1">
      <alignment/>
      <protection/>
    </xf>
    <xf numFmtId="0" fontId="0" fillId="0" borderId="0" xfId="0" applyAlignment="1">
      <alignment/>
    </xf>
    <xf numFmtId="0" fontId="6" fillId="0" borderId="0" xfId="53" applyFont="1" applyFill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17"/>
  <sheetViews>
    <sheetView zoomScalePageLayoutView="0" workbookViewId="0" topLeftCell="B9">
      <selection activeCell="E15" sqref="E15"/>
    </sheetView>
  </sheetViews>
  <sheetFormatPr defaultColWidth="9.140625" defaultRowHeight="12.75"/>
  <cols>
    <col min="1" max="1" width="9.140625" style="1" customWidth="1"/>
    <col min="2" max="2" width="35.8515625" style="2" customWidth="1"/>
    <col min="3" max="3" width="26.00390625" style="2" customWidth="1"/>
    <col min="4" max="4" width="9.140625" style="2" customWidth="1"/>
    <col min="5" max="5" width="8.8515625" style="2" bestFit="1" customWidth="1"/>
    <col min="6" max="6" width="9.140625" style="3" customWidth="1"/>
    <col min="7" max="8" width="9.140625" style="2" customWidth="1"/>
    <col min="9" max="9" width="9.140625" style="3" customWidth="1"/>
    <col min="10" max="16" width="9.140625" style="2" customWidth="1"/>
    <col min="17" max="17" width="9.140625" style="4" customWidth="1"/>
    <col min="18" max="16384" width="9.140625" style="2" customWidth="1"/>
  </cols>
  <sheetData>
    <row r="1" spans="2:5" ht="12.75">
      <c r="B1"/>
      <c r="C1" s="237" t="s">
        <v>202</v>
      </c>
      <c r="D1" s="237"/>
      <c r="E1"/>
    </row>
    <row r="2" spans="2:5" ht="24.75" customHeight="1">
      <c r="B2" s="238" t="s">
        <v>228</v>
      </c>
      <c r="C2" s="238"/>
      <c r="D2" s="238"/>
      <c r="E2" s="238"/>
    </row>
    <row r="3" spans="2:5" ht="13.5" thickBot="1">
      <c r="B3" s="199"/>
      <c r="C3" s="199"/>
      <c r="D3" s="199"/>
      <c r="E3" s="199"/>
    </row>
    <row r="4" spans="2:5" ht="36.75" thickBot="1">
      <c r="B4" s="200" t="s">
        <v>203</v>
      </c>
      <c r="C4" s="201" t="s">
        <v>204</v>
      </c>
      <c r="D4" s="202" t="s">
        <v>205</v>
      </c>
      <c r="E4" s="202" t="s">
        <v>206</v>
      </c>
    </row>
    <row r="5" spans="2:5" ht="26.25" thickBot="1">
      <c r="B5" s="203" t="s">
        <v>207</v>
      </c>
      <c r="C5" s="204" t="s">
        <v>208</v>
      </c>
      <c r="D5" s="205">
        <f>D16</f>
        <v>0</v>
      </c>
      <c r="E5" s="205">
        <f>E16</f>
        <v>4.399999999999636</v>
      </c>
    </row>
    <row r="6" spans="2:5" ht="13.5" thickBot="1">
      <c r="B6" s="206" t="s">
        <v>209</v>
      </c>
      <c r="C6" s="207" t="s">
        <v>210</v>
      </c>
      <c r="D6" s="208">
        <f aca="true" t="shared" si="0" ref="D6:E8">D7</f>
        <v>6733.8</v>
      </c>
      <c r="E6" s="208">
        <f t="shared" si="0"/>
        <v>6449.1</v>
      </c>
    </row>
    <row r="7" spans="2:5" ht="26.25" thickBot="1">
      <c r="B7" s="206" t="s">
        <v>211</v>
      </c>
      <c r="C7" s="207" t="s">
        <v>212</v>
      </c>
      <c r="D7" s="209">
        <f t="shared" si="0"/>
        <v>6733.8</v>
      </c>
      <c r="E7" s="209">
        <f t="shared" si="0"/>
        <v>6449.1</v>
      </c>
    </row>
    <row r="8" spans="2:5" ht="26.25" thickBot="1">
      <c r="B8" s="206" t="s">
        <v>213</v>
      </c>
      <c r="C8" s="207" t="s">
        <v>214</v>
      </c>
      <c r="D8" s="209">
        <f t="shared" si="0"/>
        <v>6733.8</v>
      </c>
      <c r="E8" s="209">
        <f t="shared" si="0"/>
        <v>6449.1</v>
      </c>
    </row>
    <row r="9" spans="2:5" ht="12.75">
      <c r="B9" s="239" t="s">
        <v>215</v>
      </c>
      <c r="C9" s="241" t="s">
        <v>216</v>
      </c>
      <c r="D9" s="243">
        <v>6733.8</v>
      </c>
      <c r="E9" s="243">
        <v>6449.1</v>
      </c>
    </row>
    <row r="10" spans="2:5" ht="13.5" thickBot="1">
      <c r="B10" s="240"/>
      <c r="C10" s="242"/>
      <c r="D10" s="244"/>
      <c r="E10" s="244"/>
    </row>
    <row r="11" spans="2:5" ht="13.5" thickBot="1">
      <c r="B11" s="206" t="s">
        <v>217</v>
      </c>
      <c r="C11" s="207" t="s">
        <v>218</v>
      </c>
      <c r="D11" s="210">
        <f aca="true" t="shared" si="1" ref="D11:E13">D12</f>
        <v>6733.8</v>
      </c>
      <c r="E11" s="210">
        <f t="shared" si="1"/>
        <v>6453.5</v>
      </c>
    </row>
    <row r="12" spans="2:5" ht="26.25" thickBot="1">
      <c r="B12" s="206" t="s">
        <v>219</v>
      </c>
      <c r="C12" s="207" t="s">
        <v>220</v>
      </c>
      <c r="D12" s="211">
        <f t="shared" si="1"/>
        <v>6733.8</v>
      </c>
      <c r="E12" s="211">
        <f t="shared" si="1"/>
        <v>6453.5</v>
      </c>
    </row>
    <row r="13" spans="2:5" ht="26.25" thickBot="1">
      <c r="B13" s="206" t="s">
        <v>221</v>
      </c>
      <c r="C13" s="207" t="s">
        <v>222</v>
      </c>
      <c r="D13" s="211">
        <f t="shared" si="1"/>
        <v>6733.8</v>
      </c>
      <c r="E13" s="211">
        <f t="shared" si="1"/>
        <v>6453.5</v>
      </c>
    </row>
    <row r="14" spans="2:5" ht="26.25" thickBot="1">
      <c r="B14" s="206" t="s">
        <v>223</v>
      </c>
      <c r="C14" s="207" t="s">
        <v>224</v>
      </c>
      <c r="D14" s="211">
        <v>6733.8</v>
      </c>
      <c r="E14" s="211">
        <v>6453.5</v>
      </c>
    </row>
    <row r="15" spans="2:5" ht="13.5" thickBot="1">
      <c r="B15" s="212"/>
      <c r="C15" s="213"/>
      <c r="D15" s="205"/>
      <c r="E15" s="205"/>
    </row>
    <row r="16" spans="2:5" ht="12.75">
      <c r="B16" s="245" t="s">
        <v>225</v>
      </c>
      <c r="C16" s="247"/>
      <c r="D16" s="245">
        <f>D11-D6</f>
        <v>0</v>
      </c>
      <c r="E16" s="245">
        <f>E11-E6</f>
        <v>4.399999999999636</v>
      </c>
    </row>
    <row r="17" spans="2:5" ht="13.5" thickBot="1">
      <c r="B17" s="246"/>
      <c r="C17" s="248"/>
      <c r="D17" s="246"/>
      <c r="E17" s="246"/>
    </row>
  </sheetData>
  <sheetProtection/>
  <mergeCells count="10">
    <mergeCell ref="B16:B17"/>
    <mergeCell ref="C16:C17"/>
    <mergeCell ref="D16:D17"/>
    <mergeCell ref="E16:E17"/>
    <mergeCell ref="C1:D1"/>
    <mergeCell ref="B2:E2"/>
    <mergeCell ref="B9:B10"/>
    <mergeCell ref="C9:C10"/>
    <mergeCell ref="D9:D10"/>
    <mergeCell ref="E9:E10"/>
  </mergeCells>
  <printOptions/>
  <pageMargins left="0.75" right="0.21" top="0.38" bottom="0.27" header="0.24" footer="0.2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7"/>
  <sheetViews>
    <sheetView zoomScalePageLayoutView="0" workbookViewId="0" topLeftCell="A2">
      <selection activeCell="C25" sqref="C25"/>
    </sheetView>
  </sheetViews>
  <sheetFormatPr defaultColWidth="9.140625" defaultRowHeight="12.75"/>
  <cols>
    <col min="1" max="1" width="38.00390625" style="140" customWidth="1"/>
    <col min="2" max="2" width="24.140625" style="177" customWidth="1"/>
    <col min="3" max="4" width="15.00390625" style="178" customWidth="1"/>
    <col min="5" max="16384" width="9.140625" style="141" customWidth="1"/>
  </cols>
  <sheetData>
    <row r="1" spans="2:4" ht="55.5" customHeight="1">
      <c r="B1" s="214" t="s">
        <v>226</v>
      </c>
      <c r="C1" s="215"/>
      <c r="D1" s="215"/>
    </row>
    <row r="2" spans="1:4" ht="12.75">
      <c r="A2" s="249" t="s">
        <v>227</v>
      </c>
      <c r="B2" s="249"/>
      <c r="C2" s="250"/>
      <c r="D2" s="141"/>
    </row>
    <row r="3" spans="1:4" ht="40.5" customHeight="1">
      <c r="A3" s="251"/>
      <c r="B3" s="252"/>
      <c r="C3" s="251"/>
      <c r="D3" s="141"/>
    </row>
    <row r="4" spans="1:4" ht="24">
      <c r="A4" s="142" t="s">
        <v>26</v>
      </c>
      <c r="B4" s="143" t="s">
        <v>117</v>
      </c>
      <c r="C4" s="144" t="s">
        <v>237</v>
      </c>
      <c r="D4" s="144" t="s">
        <v>238</v>
      </c>
    </row>
    <row r="5" spans="1:4" ht="12">
      <c r="A5" s="179">
        <v>1</v>
      </c>
      <c r="B5" s="143">
        <v>2</v>
      </c>
      <c r="C5" s="145">
        <v>3</v>
      </c>
      <c r="D5" s="145">
        <v>3</v>
      </c>
    </row>
    <row r="6" spans="1:4" ht="12">
      <c r="A6" s="142" t="s">
        <v>99</v>
      </c>
      <c r="B6" s="146" t="s">
        <v>169</v>
      </c>
      <c r="C6" s="147">
        <f>C7+C9+C12+C17+C19+C22</f>
        <v>2164.6</v>
      </c>
      <c r="D6" s="147">
        <f>D7+D9+D12+D17+D19+D22</f>
        <v>1934.9</v>
      </c>
    </row>
    <row r="7" spans="1:4" ht="12">
      <c r="A7" s="142" t="s">
        <v>100</v>
      </c>
      <c r="B7" s="146" t="s">
        <v>170</v>
      </c>
      <c r="C7" s="147">
        <f>C8</f>
        <v>250.7</v>
      </c>
      <c r="D7" s="147">
        <f>D8</f>
        <v>234.3</v>
      </c>
    </row>
    <row r="8" spans="1:4" ht="12">
      <c r="A8" s="148" t="s">
        <v>101</v>
      </c>
      <c r="B8" s="149" t="s">
        <v>165</v>
      </c>
      <c r="C8" s="147">
        <v>250.7</v>
      </c>
      <c r="D8" s="147">
        <v>234.3</v>
      </c>
    </row>
    <row r="9" spans="1:4" ht="36" hidden="1">
      <c r="A9" s="142" t="s">
        <v>102</v>
      </c>
      <c r="B9" s="143">
        <v>10300000000000000</v>
      </c>
      <c r="C9" s="147">
        <f>C10</f>
        <v>0</v>
      </c>
      <c r="D9" s="147">
        <f>D10</f>
        <v>0</v>
      </c>
    </row>
    <row r="10" spans="1:4" ht="36" hidden="1">
      <c r="A10" s="142" t="s">
        <v>103</v>
      </c>
      <c r="B10" s="143">
        <v>10302000010000100</v>
      </c>
      <c r="C10" s="147"/>
      <c r="D10" s="147"/>
    </row>
    <row r="11" spans="1:4" ht="12" hidden="1">
      <c r="A11" s="142"/>
      <c r="B11" s="143"/>
      <c r="C11" s="147"/>
      <c r="D11" s="147"/>
    </row>
    <row r="12" spans="1:4" ht="12">
      <c r="A12" s="142" t="s">
        <v>104</v>
      </c>
      <c r="B12" s="146" t="s">
        <v>171</v>
      </c>
      <c r="C12" s="147">
        <f>C13+C14</f>
        <v>1388.7</v>
      </c>
      <c r="D12" s="147">
        <f>D13+D14</f>
        <v>1275.3000000000002</v>
      </c>
    </row>
    <row r="13" spans="1:4" ht="12">
      <c r="A13" s="142" t="s">
        <v>105</v>
      </c>
      <c r="B13" s="150" t="s">
        <v>166</v>
      </c>
      <c r="C13" s="147">
        <v>84.2</v>
      </c>
      <c r="D13" s="147">
        <v>74.9</v>
      </c>
    </row>
    <row r="14" spans="1:4" ht="12">
      <c r="A14" s="142" t="s">
        <v>106</v>
      </c>
      <c r="B14" s="150" t="s">
        <v>167</v>
      </c>
      <c r="C14" s="147">
        <f>C15+C16</f>
        <v>1304.5</v>
      </c>
      <c r="D14" s="147">
        <f>D15+D16</f>
        <v>1200.4</v>
      </c>
    </row>
    <row r="15" spans="1:4" ht="12">
      <c r="A15" s="142" t="s">
        <v>168</v>
      </c>
      <c r="B15" s="143"/>
      <c r="C15" s="147">
        <v>835</v>
      </c>
      <c r="D15" s="147">
        <v>827.1</v>
      </c>
    </row>
    <row r="16" spans="1:4" ht="12">
      <c r="A16" s="142" t="s">
        <v>121</v>
      </c>
      <c r="B16" s="143"/>
      <c r="C16" s="147">
        <v>469.5</v>
      </c>
      <c r="D16" s="147">
        <v>373.3</v>
      </c>
    </row>
    <row r="17" spans="1:4" ht="12">
      <c r="A17" s="142" t="s">
        <v>107</v>
      </c>
      <c r="B17" s="146" t="s">
        <v>172</v>
      </c>
      <c r="C17" s="147">
        <f>C18</f>
        <v>57</v>
      </c>
      <c r="D17" s="147">
        <f>D18</f>
        <v>25</v>
      </c>
    </row>
    <row r="18" spans="1:4" ht="48">
      <c r="A18" s="151" t="s">
        <v>173</v>
      </c>
      <c r="B18" s="150" t="s">
        <v>174</v>
      </c>
      <c r="C18" s="147">
        <v>57</v>
      </c>
      <c r="D18" s="147">
        <v>25</v>
      </c>
    </row>
    <row r="19" spans="1:4" ht="48">
      <c r="A19" s="142" t="s">
        <v>108</v>
      </c>
      <c r="B19" s="152" t="s">
        <v>164</v>
      </c>
      <c r="C19" s="147">
        <f>SUM(C20:C21)</f>
        <v>231.6</v>
      </c>
      <c r="D19" s="147">
        <f>SUM(D20:D21)</f>
        <v>205.3</v>
      </c>
    </row>
    <row r="20" spans="1:4" ht="84" hidden="1">
      <c r="A20" s="142" t="s">
        <v>109</v>
      </c>
      <c r="B20" s="143" t="s">
        <v>118</v>
      </c>
      <c r="C20" s="147"/>
      <c r="D20" s="147"/>
    </row>
    <row r="21" spans="1:4" ht="84">
      <c r="A21" s="153" t="s">
        <v>176</v>
      </c>
      <c r="B21" s="150" t="s">
        <v>175</v>
      </c>
      <c r="C21" s="147">
        <v>231.6</v>
      </c>
      <c r="D21" s="147">
        <v>205.3</v>
      </c>
    </row>
    <row r="22" spans="1:4" ht="36">
      <c r="A22" s="142" t="s">
        <v>110</v>
      </c>
      <c r="B22" s="143" t="s">
        <v>149</v>
      </c>
      <c r="C22" s="147">
        <f>SUM(C23)</f>
        <v>236.6</v>
      </c>
      <c r="D22" s="147">
        <f>SUM(D23)</f>
        <v>195</v>
      </c>
    </row>
    <row r="23" spans="1:4" ht="12">
      <c r="A23" s="142" t="s">
        <v>111</v>
      </c>
      <c r="B23" s="143" t="s">
        <v>191</v>
      </c>
      <c r="C23" s="147">
        <v>236.6</v>
      </c>
      <c r="D23" s="147">
        <v>195</v>
      </c>
    </row>
    <row r="24" spans="1:4" ht="12">
      <c r="A24" s="142" t="s">
        <v>112</v>
      </c>
      <c r="B24" s="146" t="s">
        <v>177</v>
      </c>
      <c r="C24" s="147">
        <f>C25+C54</f>
        <v>4569.2</v>
      </c>
      <c r="D24" s="147">
        <f>D25+D54</f>
        <v>4514.2</v>
      </c>
    </row>
    <row r="25" spans="1:4" ht="36">
      <c r="A25" s="142" t="s">
        <v>113</v>
      </c>
      <c r="B25" s="150" t="s">
        <v>178</v>
      </c>
      <c r="C25" s="147">
        <f>C26+C31+C40+C44</f>
        <v>4573.7</v>
      </c>
      <c r="D25" s="147">
        <f>D26+D31+D40+D44</f>
        <v>4518.7</v>
      </c>
    </row>
    <row r="26" spans="1:4" ht="24">
      <c r="A26" s="142" t="s">
        <v>143</v>
      </c>
      <c r="B26" s="150" t="s">
        <v>179</v>
      </c>
      <c r="C26" s="147">
        <f>C27+C29</f>
        <v>330.2</v>
      </c>
      <c r="D26" s="147">
        <f>D27+D29</f>
        <v>330.2</v>
      </c>
    </row>
    <row r="27" spans="1:4" ht="24">
      <c r="A27" s="154" t="s">
        <v>180</v>
      </c>
      <c r="B27" s="143" t="s">
        <v>161</v>
      </c>
      <c r="C27" s="147">
        <f>C28</f>
        <v>261.2</v>
      </c>
      <c r="D27" s="147">
        <f>D28</f>
        <v>261.2</v>
      </c>
    </row>
    <row r="28" spans="1:4" ht="36">
      <c r="A28" s="155" t="s">
        <v>144</v>
      </c>
      <c r="B28" s="143"/>
      <c r="C28" s="147">
        <v>261.2</v>
      </c>
      <c r="D28" s="147">
        <v>261.2</v>
      </c>
    </row>
    <row r="29" spans="1:4" ht="34.5" customHeight="1">
      <c r="A29" s="154" t="s">
        <v>199</v>
      </c>
      <c r="B29" s="143" t="s">
        <v>200</v>
      </c>
      <c r="C29" s="147">
        <f>C30</f>
        <v>69</v>
      </c>
      <c r="D29" s="147">
        <f>D30</f>
        <v>69</v>
      </c>
    </row>
    <row r="30" spans="1:4" ht="29.25" customHeight="1">
      <c r="A30" s="155" t="s">
        <v>199</v>
      </c>
      <c r="B30" s="143"/>
      <c r="C30" s="147">
        <v>69</v>
      </c>
      <c r="D30" s="147">
        <v>69</v>
      </c>
    </row>
    <row r="31" spans="1:4" ht="36">
      <c r="A31" s="156" t="s">
        <v>181</v>
      </c>
      <c r="B31" s="143" t="s">
        <v>182</v>
      </c>
      <c r="C31" s="147">
        <f>C32</f>
        <v>922.5</v>
      </c>
      <c r="D31" s="147">
        <f>D32</f>
        <v>922.5</v>
      </c>
    </row>
    <row r="32" spans="1:4" ht="12">
      <c r="A32" s="157" t="s">
        <v>151</v>
      </c>
      <c r="B32" s="143" t="s">
        <v>150</v>
      </c>
      <c r="C32" s="147">
        <f>SUM(C33:C39)</f>
        <v>922.5</v>
      </c>
      <c r="D32" s="147">
        <f>SUM(D33:D39)</f>
        <v>922.5</v>
      </c>
    </row>
    <row r="33" spans="1:4" ht="36">
      <c r="A33" s="142" t="s">
        <v>192</v>
      </c>
      <c r="B33" s="143"/>
      <c r="C33" s="170">
        <v>281.3</v>
      </c>
      <c r="D33" s="170">
        <v>281.3</v>
      </c>
    </row>
    <row r="34" spans="1:4" ht="24" hidden="1">
      <c r="A34" s="159" t="s">
        <v>91</v>
      </c>
      <c r="B34" s="143"/>
      <c r="C34" s="147"/>
      <c r="D34" s="147"/>
    </row>
    <row r="35" spans="1:4" ht="36" hidden="1">
      <c r="A35" s="158" t="s">
        <v>114</v>
      </c>
      <c r="B35" s="143"/>
      <c r="C35" s="147"/>
      <c r="D35" s="147"/>
    </row>
    <row r="36" spans="1:4" ht="24" hidden="1">
      <c r="A36" s="160" t="s">
        <v>94</v>
      </c>
      <c r="B36" s="143"/>
      <c r="C36" s="147"/>
      <c r="D36" s="147"/>
    </row>
    <row r="37" spans="1:4" ht="36" hidden="1">
      <c r="A37" s="161" t="s">
        <v>95</v>
      </c>
      <c r="B37" s="143"/>
      <c r="C37" s="147"/>
      <c r="D37" s="147"/>
    </row>
    <row r="38" spans="1:4" ht="96">
      <c r="A38" s="162" t="s">
        <v>183</v>
      </c>
      <c r="B38" s="163"/>
      <c r="C38" s="147">
        <v>571.2</v>
      </c>
      <c r="D38" s="147">
        <v>571.2</v>
      </c>
    </row>
    <row r="39" spans="1:4" ht="36">
      <c r="A39" s="162" t="s">
        <v>195</v>
      </c>
      <c r="B39" s="163"/>
      <c r="C39" s="147">
        <v>70</v>
      </c>
      <c r="D39" s="147">
        <v>70</v>
      </c>
    </row>
    <row r="40" spans="1:4" ht="24">
      <c r="A40" s="156" t="s">
        <v>184</v>
      </c>
      <c r="B40" s="164" t="s">
        <v>185</v>
      </c>
      <c r="C40" s="147">
        <f>C41+C43</f>
        <v>187.3</v>
      </c>
      <c r="D40" s="147">
        <f>D41+D43</f>
        <v>187.3</v>
      </c>
    </row>
    <row r="41" spans="1:4" ht="48">
      <c r="A41" s="162" t="s">
        <v>186</v>
      </c>
      <c r="B41" s="165" t="s">
        <v>153</v>
      </c>
      <c r="C41" s="147">
        <v>62.5</v>
      </c>
      <c r="D41" s="147">
        <v>62.5</v>
      </c>
    </row>
    <row r="42" spans="1:4" ht="36">
      <c r="A42" s="162" t="s">
        <v>28</v>
      </c>
      <c r="B42" s="143"/>
      <c r="C42" s="147">
        <v>62.5</v>
      </c>
      <c r="D42" s="147">
        <v>62.5</v>
      </c>
    </row>
    <row r="43" spans="1:4" ht="60">
      <c r="A43" s="162" t="s">
        <v>187</v>
      </c>
      <c r="B43" s="165" t="s">
        <v>152</v>
      </c>
      <c r="C43" s="147">
        <v>124.8</v>
      </c>
      <c r="D43" s="147">
        <v>124.8</v>
      </c>
    </row>
    <row r="44" spans="1:4" ht="12">
      <c r="A44" s="142" t="s">
        <v>115</v>
      </c>
      <c r="B44" s="166" t="s">
        <v>188</v>
      </c>
      <c r="C44" s="147">
        <f>C47+C45</f>
        <v>3133.7</v>
      </c>
      <c r="D44" s="147">
        <f>D47+D45</f>
        <v>3078.7</v>
      </c>
    </row>
    <row r="45" spans="1:4" ht="84">
      <c r="A45" s="167" t="s">
        <v>189</v>
      </c>
      <c r="B45" s="164" t="s">
        <v>154</v>
      </c>
      <c r="C45" s="147">
        <f>C46</f>
        <v>362</v>
      </c>
      <c r="D45" s="147">
        <f>D46</f>
        <v>362</v>
      </c>
    </row>
    <row r="46" spans="1:4" ht="72">
      <c r="A46" s="168" t="s">
        <v>162</v>
      </c>
      <c r="B46" s="143"/>
      <c r="C46" s="147">
        <v>362</v>
      </c>
      <c r="D46" s="147">
        <v>362</v>
      </c>
    </row>
    <row r="47" spans="1:4" ht="24">
      <c r="A47" s="169" t="s">
        <v>156</v>
      </c>
      <c r="B47" s="166" t="s">
        <v>155</v>
      </c>
      <c r="C47" s="147">
        <f>C48+C50+C51+C53</f>
        <v>2771.7</v>
      </c>
      <c r="D47" s="147">
        <f>D48+D50+D51+D53</f>
        <v>2716.7</v>
      </c>
    </row>
    <row r="48" spans="1:4" ht="36">
      <c r="A48" s="169" t="s">
        <v>201</v>
      </c>
      <c r="B48" s="166"/>
      <c r="C48" s="147">
        <v>60</v>
      </c>
      <c r="D48" s="147">
        <v>60</v>
      </c>
    </row>
    <row r="49" spans="1:4" ht="108" hidden="1">
      <c r="A49" s="162" t="s">
        <v>190</v>
      </c>
      <c r="B49" s="143"/>
      <c r="C49" s="147"/>
      <c r="D49" s="147"/>
    </row>
    <row r="50" spans="1:4" ht="12">
      <c r="A50" s="142" t="s">
        <v>163</v>
      </c>
      <c r="B50" s="143"/>
      <c r="C50" s="147">
        <v>2650.2</v>
      </c>
      <c r="D50" s="147">
        <v>2650.2</v>
      </c>
    </row>
    <row r="51" spans="1:4" ht="24">
      <c r="A51" s="162" t="s">
        <v>91</v>
      </c>
      <c r="B51" s="143"/>
      <c r="C51" s="170">
        <v>6.5</v>
      </c>
      <c r="D51" s="170">
        <v>6.5</v>
      </c>
    </row>
    <row r="52" spans="1:4" ht="48" hidden="1">
      <c r="A52" s="162" t="s">
        <v>193</v>
      </c>
      <c r="B52" s="143"/>
      <c r="C52" s="170"/>
      <c r="D52" s="170"/>
    </row>
    <row r="53" spans="1:4" ht="48">
      <c r="A53" s="162" t="s">
        <v>194</v>
      </c>
      <c r="B53" s="143"/>
      <c r="C53" s="170">
        <v>55</v>
      </c>
      <c r="D53" s="170"/>
    </row>
    <row r="54" spans="1:4" ht="48" hidden="1">
      <c r="A54" s="234" t="s">
        <v>233</v>
      </c>
      <c r="B54" s="152" t="s">
        <v>234</v>
      </c>
      <c r="C54" s="235">
        <f>C55</f>
        <v>-4.5</v>
      </c>
      <c r="D54" s="235">
        <f>D55</f>
        <v>-4.5</v>
      </c>
    </row>
    <row r="55" spans="1:4" ht="36">
      <c r="A55" s="236" t="s">
        <v>235</v>
      </c>
      <c r="B55" s="152" t="s">
        <v>236</v>
      </c>
      <c r="C55" s="235">
        <v>-4.5</v>
      </c>
      <c r="D55" s="235">
        <v>-4.5</v>
      </c>
    </row>
    <row r="56" spans="1:4" ht="12.75">
      <c r="A56" s="236"/>
      <c r="B56" s="143"/>
      <c r="C56" s="235"/>
      <c r="D56" s="235"/>
    </row>
    <row r="57" spans="1:4" ht="12">
      <c r="A57" s="142"/>
      <c r="B57" s="143"/>
      <c r="C57" s="170"/>
      <c r="D57" s="170"/>
    </row>
    <row r="58" spans="1:4" ht="12">
      <c r="A58" s="142" t="s">
        <v>116</v>
      </c>
      <c r="B58" s="143"/>
      <c r="C58" s="147">
        <f>C24+C6</f>
        <v>6733.799999999999</v>
      </c>
      <c r="D58" s="147">
        <f>D24+D6</f>
        <v>6449.1</v>
      </c>
    </row>
    <row r="59" spans="2:4" ht="12">
      <c r="B59" s="171"/>
      <c r="C59" s="172"/>
      <c r="D59" s="172"/>
    </row>
    <row r="60" spans="2:4" ht="12">
      <c r="B60" s="171"/>
      <c r="C60" s="172"/>
      <c r="D60" s="172"/>
    </row>
    <row r="61" spans="2:4" ht="12">
      <c r="B61" s="171"/>
      <c r="C61" s="172"/>
      <c r="D61" s="172"/>
    </row>
    <row r="62" spans="2:4" ht="12">
      <c r="B62" s="171"/>
      <c r="C62" s="172"/>
      <c r="D62" s="172"/>
    </row>
    <row r="63" spans="2:4" ht="12">
      <c r="B63" s="171"/>
      <c r="C63" s="172"/>
      <c r="D63" s="172"/>
    </row>
    <row r="64" spans="2:4" ht="12">
      <c r="B64" s="171"/>
      <c r="C64" s="172"/>
      <c r="D64" s="172"/>
    </row>
    <row r="65" spans="2:4" ht="12">
      <c r="B65" s="171"/>
      <c r="C65" s="172"/>
      <c r="D65" s="172"/>
    </row>
    <row r="66" spans="2:4" ht="12">
      <c r="B66" s="171"/>
      <c r="C66" s="172"/>
      <c r="D66" s="172"/>
    </row>
    <row r="67" spans="2:4" ht="12">
      <c r="B67" s="171"/>
      <c r="C67" s="172"/>
      <c r="D67" s="172"/>
    </row>
    <row r="68" spans="2:4" ht="12">
      <c r="B68" s="171"/>
      <c r="C68" s="172"/>
      <c r="D68" s="172"/>
    </row>
    <row r="69" spans="2:4" ht="12">
      <c r="B69" s="171"/>
      <c r="C69" s="172"/>
      <c r="D69" s="172"/>
    </row>
    <row r="70" spans="2:4" ht="12">
      <c r="B70" s="171"/>
      <c r="C70" s="172"/>
      <c r="D70" s="172"/>
    </row>
    <row r="71" spans="2:4" ht="12">
      <c r="B71" s="171"/>
      <c r="C71" s="172"/>
      <c r="D71" s="172"/>
    </row>
    <row r="72" spans="2:4" ht="12">
      <c r="B72" s="171"/>
      <c r="C72" s="172"/>
      <c r="D72" s="172"/>
    </row>
    <row r="73" spans="2:4" ht="12">
      <c r="B73" s="171"/>
      <c r="C73" s="172"/>
      <c r="D73" s="172"/>
    </row>
    <row r="74" spans="2:4" ht="12">
      <c r="B74" s="171"/>
      <c r="C74" s="172"/>
      <c r="D74" s="172"/>
    </row>
    <row r="75" spans="2:4" ht="12">
      <c r="B75" s="171"/>
      <c r="C75" s="172"/>
      <c r="D75" s="172"/>
    </row>
    <row r="76" spans="2:4" ht="12">
      <c r="B76" s="171"/>
      <c r="C76" s="172"/>
      <c r="D76" s="172"/>
    </row>
    <row r="77" spans="2:4" ht="12">
      <c r="B77" s="171"/>
      <c r="C77" s="172"/>
      <c r="D77" s="172"/>
    </row>
    <row r="78" spans="2:4" ht="12">
      <c r="B78" s="171"/>
      <c r="C78" s="172"/>
      <c r="D78" s="172"/>
    </row>
    <row r="79" spans="2:4" ht="12">
      <c r="B79" s="171"/>
      <c r="C79" s="172"/>
      <c r="D79" s="172"/>
    </row>
    <row r="80" spans="2:4" ht="12">
      <c r="B80" s="171"/>
      <c r="C80" s="172"/>
      <c r="D80" s="172"/>
    </row>
    <row r="81" spans="2:4" ht="12">
      <c r="B81" s="171"/>
      <c r="C81" s="172"/>
      <c r="D81" s="172"/>
    </row>
    <row r="82" spans="2:4" ht="12">
      <c r="B82" s="171"/>
      <c r="C82" s="172"/>
      <c r="D82" s="172"/>
    </row>
    <row r="83" spans="2:4" ht="12">
      <c r="B83" s="171"/>
      <c r="C83" s="172"/>
      <c r="D83" s="172"/>
    </row>
    <row r="84" spans="2:4" ht="12">
      <c r="B84" s="171"/>
      <c r="C84" s="172"/>
      <c r="D84" s="172"/>
    </row>
    <row r="85" spans="2:4" ht="12">
      <c r="B85" s="171"/>
      <c r="C85" s="172"/>
      <c r="D85" s="172"/>
    </row>
    <row r="86" spans="2:4" ht="12">
      <c r="B86" s="173"/>
      <c r="C86" s="172"/>
      <c r="D86" s="172"/>
    </row>
    <row r="87" spans="2:4" ht="12">
      <c r="B87" s="173"/>
      <c r="C87" s="172"/>
      <c r="D87" s="172"/>
    </row>
    <row r="88" spans="2:4" ht="12">
      <c r="B88" s="173"/>
      <c r="C88" s="172"/>
      <c r="D88" s="172"/>
    </row>
    <row r="89" spans="2:4" ht="12">
      <c r="B89" s="173"/>
      <c r="C89" s="172"/>
      <c r="D89" s="172"/>
    </row>
    <row r="90" spans="2:4" ht="12">
      <c r="B90" s="173"/>
      <c r="C90" s="172"/>
      <c r="D90" s="172"/>
    </row>
    <row r="91" spans="2:4" ht="12">
      <c r="B91" s="173"/>
      <c r="C91" s="172"/>
      <c r="D91" s="172"/>
    </row>
    <row r="92" spans="2:4" ht="12">
      <c r="B92" s="173"/>
      <c r="C92" s="172"/>
      <c r="D92" s="172"/>
    </row>
    <row r="93" spans="2:4" ht="12">
      <c r="B93" s="173"/>
      <c r="C93" s="172"/>
      <c r="D93" s="172"/>
    </row>
    <row r="94" spans="2:4" ht="12">
      <c r="B94" s="173"/>
      <c r="C94" s="172"/>
      <c r="D94" s="172"/>
    </row>
    <row r="95" spans="2:4" ht="12">
      <c r="B95" s="173"/>
      <c r="C95" s="172"/>
      <c r="D95" s="172"/>
    </row>
    <row r="96" spans="2:4" ht="12">
      <c r="B96" s="173"/>
      <c r="C96" s="172"/>
      <c r="D96" s="172"/>
    </row>
    <row r="97" spans="2:4" ht="12">
      <c r="B97" s="173"/>
      <c r="C97" s="172"/>
      <c r="D97" s="172"/>
    </row>
    <row r="98" spans="2:4" ht="12">
      <c r="B98" s="173"/>
      <c r="C98" s="172"/>
      <c r="D98" s="172"/>
    </row>
    <row r="99" spans="2:4" ht="12">
      <c r="B99" s="173"/>
      <c r="C99" s="172"/>
      <c r="D99" s="172"/>
    </row>
    <row r="100" spans="2:4" ht="12">
      <c r="B100" s="173"/>
      <c r="C100" s="172"/>
      <c r="D100" s="172"/>
    </row>
    <row r="101" spans="2:4" ht="12">
      <c r="B101" s="173"/>
      <c r="C101" s="172"/>
      <c r="D101" s="172"/>
    </row>
    <row r="102" spans="2:4" ht="12">
      <c r="B102" s="173"/>
      <c r="C102" s="172"/>
      <c r="D102" s="172"/>
    </row>
    <row r="103" spans="2:4" ht="12">
      <c r="B103" s="173"/>
      <c r="C103" s="172"/>
      <c r="D103" s="172"/>
    </row>
    <row r="104" spans="2:4" ht="12">
      <c r="B104" s="173"/>
      <c r="C104" s="172"/>
      <c r="D104" s="172"/>
    </row>
    <row r="105" spans="2:4" ht="12">
      <c r="B105" s="173"/>
      <c r="C105" s="172"/>
      <c r="D105" s="172"/>
    </row>
    <row r="106" spans="2:4" ht="12">
      <c r="B106" s="173"/>
      <c r="C106" s="172"/>
      <c r="D106" s="172"/>
    </row>
    <row r="107" spans="2:4" ht="12">
      <c r="B107" s="173"/>
      <c r="C107" s="172"/>
      <c r="D107" s="172"/>
    </row>
    <row r="108" spans="2:4" ht="12">
      <c r="B108" s="173"/>
      <c r="C108" s="172"/>
      <c r="D108" s="172"/>
    </row>
    <row r="109" spans="2:4" ht="12">
      <c r="B109" s="173"/>
      <c r="C109" s="172"/>
      <c r="D109" s="172"/>
    </row>
    <row r="110" spans="2:4" ht="12">
      <c r="B110" s="173"/>
      <c r="C110" s="172"/>
      <c r="D110" s="172"/>
    </row>
    <row r="111" spans="1:4" ht="12">
      <c r="A111" s="174"/>
      <c r="B111" s="173"/>
      <c r="C111" s="175"/>
      <c r="D111" s="175"/>
    </row>
    <row r="112" spans="1:4" ht="12">
      <c r="A112" s="174"/>
      <c r="B112" s="173"/>
      <c r="C112" s="175"/>
      <c r="D112" s="175"/>
    </row>
    <row r="113" spans="1:4" ht="12">
      <c r="A113" s="174"/>
      <c r="B113" s="173"/>
      <c r="C113" s="175"/>
      <c r="D113" s="175"/>
    </row>
    <row r="114" spans="1:4" ht="12">
      <c r="A114" s="174"/>
      <c r="B114" s="173"/>
      <c r="C114" s="175"/>
      <c r="D114" s="175"/>
    </row>
    <row r="115" spans="1:4" ht="12">
      <c r="A115" s="174"/>
      <c r="B115" s="173"/>
      <c r="C115" s="175"/>
      <c r="D115" s="175"/>
    </row>
    <row r="116" spans="1:4" ht="12">
      <c r="A116" s="174"/>
      <c r="B116" s="173"/>
      <c r="C116" s="175"/>
      <c r="D116" s="175"/>
    </row>
    <row r="117" spans="1:4" ht="12">
      <c r="A117" s="174"/>
      <c r="B117" s="173"/>
      <c r="C117" s="175"/>
      <c r="D117" s="175"/>
    </row>
    <row r="118" spans="1:4" ht="12">
      <c r="A118" s="174"/>
      <c r="B118" s="173"/>
      <c r="C118" s="176"/>
      <c r="D118" s="176"/>
    </row>
    <row r="119" spans="1:4" ht="12">
      <c r="A119" s="174"/>
      <c r="B119" s="173"/>
      <c r="C119" s="176"/>
      <c r="D119" s="176"/>
    </row>
    <row r="120" spans="1:4" ht="12">
      <c r="A120" s="174"/>
      <c r="B120" s="173"/>
      <c r="C120" s="176"/>
      <c r="D120" s="176"/>
    </row>
    <row r="121" spans="1:4" ht="12">
      <c r="A121" s="174"/>
      <c r="B121" s="173"/>
      <c r="C121" s="176"/>
      <c r="D121" s="176"/>
    </row>
    <row r="122" spans="1:4" ht="12">
      <c r="A122" s="174"/>
      <c r="B122" s="173"/>
      <c r="C122" s="176"/>
      <c r="D122" s="176"/>
    </row>
    <row r="123" spans="1:4" ht="12">
      <c r="A123" s="174"/>
      <c r="B123" s="173"/>
      <c r="C123" s="176"/>
      <c r="D123" s="176"/>
    </row>
    <row r="124" spans="1:4" ht="12">
      <c r="A124" s="174"/>
      <c r="B124" s="173"/>
      <c r="C124" s="176"/>
      <c r="D124" s="176"/>
    </row>
    <row r="125" spans="1:4" ht="12">
      <c r="A125" s="174"/>
      <c r="B125" s="173"/>
      <c r="C125" s="176"/>
      <c r="D125" s="176"/>
    </row>
    <row r="126" spans="1:4" ht="12">
      <c r="A126" s="174"/>
      <c r="B126" s="173"/>
      <c r="C126" s="176"/>
      <c r="D126" s="176"/>
    </row>
    <row r="127" spans="1:4" ht="12">
      <c r="A127" s="174"/>
      <c r="B127" s="173"/>
      <c r="C127" s="176"/>
      <c r="D127" s="176"/>
    </row>
    <row r="128" spans="1:4" ht="12">
      <c r="A128" s="174"/>
      <c r="B128" s="173"/>
      <c r="C128" s="176"/>
      <c r="D128" s="176"/>
    </row>
    <row r="129" spans="1:4" ht="12">
      <c r="A129" s="174"/>
      <c r="B129" s="173"/>
      <c r="C129" s="176"/>
      <c r="D129" s="176"/>
    </row>
    <row r="130" spans="1:4" ht="12">
      <c r="A130" s="174"/>
      <c r="B130" s="173"/>
      <c r="C130" s="176"/>
      <c r="D130" s="176"/>
    </row>
    <row r="131" spans="1:4" ht="12">
      <c r="A131" s="174"/>
      <c r="B131" s="173"/>
      <c r="C131" s="176"/>
      <c r="D131" s="176"/>
    </row>
    <row r="132" spans="1:4" ht="12">
      <c r="A132" s="174"/>
      <c r="B132" s="173"/>
      <c r="C132" s="176"/>
      <c r="D132" s="176"/>
    </row>
    <row r="133" spans="1:4" ht="12">
      <c r="A133" s="174"/>
      <c r="B133" s="173"/>
      <c r="C133" s="176"/>
      <c r="D133" s="176"/>
    </row>
    <row r="134" spans="1:4" ht="12">
      <c r="A134" s="174"/>
      <c r="B134" s="173"/>
      <c r="C134" s="176"/>
      <c r="D134" s="176"/>
    </row>
    <row r="135" spans="1:4" ht="12">
      <c r="A135" s="174"/>
      <c r="B135" s="173"/>
      <c r="C135" s="176"/>
      <c r="D135" s="176"/>
    </row>
    <row r="136" spans="1:4" ht="12">
      <c r="A136" s="174"/>
      <c r="B136" s="173"/>
      <c r="C136" s="176"/>
      <c r="D136" s="176"/>
    </row>
    <row r="137" spans="1:4" ht="12">
      <c r="A137" s="174"/>
      <c r="B137" s="173"/>
      <c r="C137" s="176"/>
      <c r="D137" s="176"/>
    </row>
    <row r="138" spans="1:4" ht="12">
      <c r="A138" s="174"/>
      <c r="B138" s="173"/>
      <c r="C138" s="176"/>
      <c r="D138" s="176"/>
    </row>
    <row r="139" spans="1:4" ht="12">
      <c r="A139" s="174"/>
      <c r="B139" s="173"/>
      <c r="C139" s="176"/>
      <c r="D139" s="176"/>
    </row>
    <row r="140" spans="1:4" ht="12">
      <c r="A140" s="174"/>
      <c r="B140" s="173"/>
      <c r="C140" s="176"/>
      <c r="D140" s="176"/>
    </row>
    <row r="141" spans="1:4" ht="12">
      <c r="A141" s="174"/>
      <c r="B141" s="173"/>
      <c r="C141" s="176"/>
      <c r="D141" s="176"/>
    </row>
    <row r="142" spans="1:4" ht="12">
      <c r="A142" s="174"/>
      <c r="B142" s="173"/>
      <c r="C142" s="176"/>
      <c r="D142" s="176"/>
    </row>
    <row r="143" spans="1:4" ht="12">
      <c r="A143" s="174"/>
      <c r="B143" s="173"/>
      <c r="C143" s="176"/>
      <c r="D143" s="176"/>
    </row>
    <row r="144" spans="1:4" ht="12">
      <c r="A144" s="174"/>
      <c r="B144" s="173"/>
      <c r="C144" s="176"/>
      <c r="D144" s="176"/>
    </row>
    <row r="145" spans="1:4" ht="12">
      <c r="A145" s="174"/>
      <c r="B145" s="173"/>
      <c r="C145" s="176"/>
      <c r="D145" s="176"/>
    </row>
    <row r="146" spans="1:4" ht="12">
      <c r="A146" s="174"/>
      <c r="B146" s="173"/>
      <c r="C146" s="176"/>
      <c r="D146" s="176"/>
    </row>
    <row r="147" spans="1:4" ht="12">
      <c r="A147" s="174"/>
      <c r="B147" s="173"/>
      <c r="C147" s="176"/>
      <c r="D147" s="176"/>
    </row>
    <row r="148" spans="1:4" ht="12">
      <c r="A148" s="174"/>
      <c r="B148" s="173"/>
      <c r="C148" s="176"/>
      <c r="D148" s="176"/>
    </row>
    <row r="149" spans="1:4" ht="12">
      <c r="A149" s="174"/>
      <c r="B149" s="173"/>
      <c r="C149" s="176"/>
      <c r="D149" s="176"/>
    </row>
    <row r="150" spans="1:4" ht="12">
      <c r="A150" s="174"/>
      <c r="B150" s="173"/>
      <c r="C150" s="176"/>
      <c r="D150" s="176"/>
    </row>
    <row r="151" spans="1:4" ht="12">
      <c r="A151" s="174"/>
      <c r="B151" s="173"/>
      <c r="C151" s="176"/>
      <c r="D151" s="176"/>
    </row>
    <row r="152" spans="1:4" ht="12">
      <c r="A152" s="174"/>
      <c r="B152" s="173"/>
      <c r="C152" s="176"/>
      <c r="D152" s="176"/>
    </row>
    <row r="153" spans="1:4" ht="12">
      <c r="A153" s="174"/>
      <c r="B153" s="173"/>
      <c r="C153" s="176"/>
      <c r="D153" s="176"/>
    </row>
    <row r="154" spans="1:4" ht="12">
      <c r="A154" s="174"/>
      <c r="B154" s="173"/>
      <c r="C154" s="176"/>
      <c r="D154" s="176"/>
    </row>
    <row r="155" spans="1:4" ht="12">
      <c r="A155" s="174"/>
      <c r="B155" s="173"/>
      <c r="C155" s="176"/>
      <c r="D155" s="176"/>
    </row>
    <row r="156" spans="1:4" ht="12">
      <c r="A156" s="174"/>
      <c r="B156" s="173"/>
      <c r="C156" s="176"/>
      <c r="D156" s="176"/>
    </row>
    <row r="157" spans="1:4" ht="12">
      <c r="A157" s="174"/>
      <c r="B157" s="173"/>
      <c r="C157" s="176"/>
      <c r="D157" s="176"/>
    </row>
    <row r="158" spans="1:4" ht="12">
      <c r="A158" s="174"/>
      <c r="B158" s="173"/>
      <c r="C158" s="176"/>
      <c r="D158" s="176"/>
    </row>
    <row r="159" spans="1:4" ht="12">
      <c r="A159" s="174"/>
      <c r="B159" s="173"/>
      <c r="C159" s="176"/>
      <c r="D159" s="176"/>
    </row>
    <row r="160" spans="1:4" ht="12">
      <c r="A160" s="174"/>
      <c r="B160" s="173"/>
      <c r="C160" s="176"/>
      <c r="D160" s="176"/>
    </row>
    <row r="161" spans="1:4" ht="12">
      <c r="A161" s="174"/>
      <c r="B161" s="173"/>
      <c r="C161" s="176"/>
      <c r="D161" s="176"/>
    </row>
    <row r="162" spans="1:4" ht="12">
      <c r="A162" s="174"/>
      <c r="B162" s="173"/>
      <c r="C162" s="176"/>
      <c r="D162" s="176"/>
    </row>
    <row r="163" spans="1:4" ht="12">
      <c r="A163" s="174"/>
      <c r="B163" s="173"/>
      <c r="C163" s="176"/>
      <c r="D163" s="176"/>
    </row>
    <row r="164" spans="1:4" ht="12">
      <c r="A164" s="174"/>
      <c r="B164" s="173"/>
      <c r="C164" s="176"/>
      <c r="D164" s="176"/>
    </row>
    <row r="165" spans="1:4" ht="12">
      <c r="A165" s="174"/>
      <c r="B165" s="173"/>
      <c r="C165" s="176"/>
      <c r="D165" s="176"/>
    </row>
    <row r="166" spans="1:4" ht="12">
      <c r="A166" s="174"/>
      <c r="B166" s="173"/>
      <c r="C166" s="176"/>
      <c r="D166" s="176"/>
    </row>
    <row r="167" spans="1:4" ht="12">
      <c r="A167" s="174"/>
      <c r="B167" s="173"/>
      <c r="C167" s="176"/>
      <c r="D167" s="176"/>
    </row>
    <row r="168" spans="1:4" ht="12">
      <c r="A168" s="174"/>
      <c r="B168" s="173"/>
      <c r="C168" s="176"/>
      <c r="D168" s="176"/>
    </row>
    <row r="169" spans="1:4" ht="12">
      <c r="A169" s="174"/>
      <c r="B169" s="173"/>
      <c r="C169" s="176"/>
      <c r="D169" s="176"/>
    </row>
    <row r="170" spans="1:4" ht="12">
      <c r="A170" s="174"/>
      <c r="B170" s="173"/>
      <c r="C170" s="176"/>
      <c r="D170" s="176"/>
    </row>
    <row r="171" spans="1:4" ht="12">
      <c r="A171" s="174"/>
      <c r="B171" s="173"/>
      <c r="C171" s="176"/>
      <c r="D171" s="176"/>
    </row>
    <row r="172" spans="1:4" ht="12">
      <c r="A172" s="174"/>
      <c r="B172" s="173"/>
      <c r="C172" s="176"/>
      <c r="D172" s="176"/>
    </row>
    <row r="173" spans="1:4" ht="12">
      <c r="A173" s="174"/>
      <c r="B173" s="173"/>
      <c r="C173" s="176"/>
      <c r="D173" s="176"/>
    </row>
    <row r="174" spans="1:4" ht="12">
      <c r="A174" s="174"/>
      <c r="B174" s="173"/>
      <c r="C174" s="176"/>
      <c r="D174" s="176"/>
    </row>
    <row r="175" spans="1:4" ht="12">
      <c r="A175" s="174"/>
      <c r="B175" s="173"/>
      <c r="C175" s="176"/>
      <c r="D175" s="176"/>
    </row>
    <row r="176" spans="1:4" ht="12">
      <c r="A176" s="174"/>
      <c r="B176" s="173"/>
      <c r="C176" s="176"/>
      <c r="D176" s="176"/>
    </row>
    <row r="177" spans="1:4" ht="12">
      <c r="A177" s="174"/>
      <c r="B177" s="173"/>
      <c r="C177" s="176"/>
      <c r="D177" s="176"/>
    </row>
    <row r="178" spans="1:4" ht="12">
      <c r="A178" s="174"/>
      <c r="B178" s="173"/>
      <c r="C178" s="176"/>
      <c r="D178" s="176"/>
    </row>
    <row r="179" spans="1:4" ht="12">
      <c r="A179" s="174"/>
      <c r="B179" s="173"/>
      <c r="C179" s="176"/>
      <c r="D179" s="176"/>
    </row>
    <row r="180" spans="1:4" ht="12">
      <c r="A180" s="174"/>
      <c r="B180" s="173"/>
      <c r="C180" s="176"/>
      <c r="D180" s="176"/>
    </row>
    <row r="181" spans="1:4" ht="12">
      <c r="A181" s="174"/>
      <c r="B181" s="173"/>
      <c r="C181" s="176"/>
      <c r="D181" s="176"/>
    </row>
    <row r="182" spans="1:4" ht="12">
      <c r="A182" s="174"/>
      <c r="B182" s="173"/>
      <c r="C182" s="176"/>
      <c r="D182" s="176"/>
    </row>
    <row r="183" spans="1:4" ht="12">
      <c r="A183" s="174"/>
      <c r="B183" s="173"/>
      <c r="C183" s="176"/>
      <c r="D183" s="176"/>
    </row>
    <row r="184" spans="1:4" ht="12">
      <c r="A184" s="174"/>
      <c r="B184" s="173"/>
      <c r="C184" s="176"/>
      <c r="D184" s="176"/>
    </row>
    <row r="185" spans="1:4" ht="12">
      <c r="A185" s="174"/>
      <c r="B185" s="173"/>
      <c r="C185" s="176"/>
      <c r="D185" s="176"/>
    </row>
    <row r="186" spans="1:4" ht="12">
      <c r="A186" s="174"/>
      <c r="B186" s="173"/>
      <c r="C186" s="176"/>
      <c r="D186" s="176"/>
    </row>
    <row r="187" spans="1:4" ht="12">
      <c r="A187" s="174"/>
      <c r="B187" s="173"/>
      <c r="C187" s="176"/>
      <c r="D187" s="176"/>
    </row>
    <row r="188" spans="1:4" ht="12">
      <c r="A188" s="174"/>
      <c r="B188" s="173"/>
      <c r="C188" s="176"/>
      <c r="D188" s="176"/>
    </row>
    <row r="189" spans="1:4" ht="12">
      <c r="A189" s="174"/>
      <c r="B189" s="173"/>
      <c r="C189" s="176"/>
      <c r="D189" s="176"/>
    </row>
    <row r="190" spans="1:4" ht="12">
      <c r="A190" s="174"/>
      <c r="B190" s="173"/>
      <c r="C190" s="176"/>
      <c r="D190" s="176"/>
    </row>
    <row r="191" spans="1:4" ht="12">
      <c r="A191" s="174"/>
      <c r="B191" s="173"/>
      <c r="C191" s="176"/>
      <c r="D191" s="176"/>
    </row>
    <row r="192" spans="1:4" ht="12">
      <c r="A192" s="174"/>
      <c r="B192" s="173"/>
      <c r="C192" s="176"/>
      <c r="D192" s="176"/>
    </row>
    <row r="193" spans="1:4" ht="12">
      <c r="A193" s="174"/>
      <c r="B193" s="173"/>
      <c r="C193" s="176"/>
      <c r="D193" s="176"/>
    </row>
    <row r="194" spans="1:4" ht="12">
      <c r="A194" s="174"/>
      <c r="B194" s="173"/>
      <c r="C194" s="176"/>
      <c r="D194" s="176"/>
    </row>
    <row r="195" spans="1:4" ht="12">
      <c r="A195" s="174"/>
      <c r="B195" s="173"/>
      <c r="C195" s="176"/>
      <c r="D195" s="176"/>
    </row>
    <row r="196" spans="1:4" ht="12">
      <c r="A196" s="174"/>
      <c r="B196" s="173"/>
      <c r="C196" s="176"/>
      <c r="D196" s="176"/>
    </row>
    <row r="197" spans="1:4" ht="12">
      <c r="A197" s="174"/>
      <c r="B197" s="173"/>
      <c r="C197" s="176"/>
      <c r="D197" s="176"/>
    </row>
    <row r="198" spans="1:4" ht="12">
      <c r="A198" s="174"/>
      <c r="B198" s="173"/>
      <c r="C198" s="176"/>
      <c r="D198" s="176"/>
    </row>
    <row r="199" spans="1:4" ht="12">
      <c r="A199" s="174"/>
      <c r="B199" s="173"/>
      <c r="C199" s="176"/>
      <c r="D199" s="176"/>
    </row>
    <row r="200" spans="1:4" ht="12">
      <c r="A200" s="174"/>
      <c r="B200" s="173"/>
      <c r="C200" s="176"/>
      <c r="D200" s="176"/>
    </row>
    <row r="201" spans="1:4" ht="12">
      <c r="A201" s="174"/>
      <c r="B201" s="173"/>
      <c r="C201" s="176"/>
      <c r="D201" s="176"/>
    </row>
    <row r="202" spans="1:4" ht="12">
      <c r="A202" s="174"/>
      <c r="B202" s="173"/>
      <c r="C202" s="176"/>
      <c r="D202" s="176"/>
    </row>
    <row r="203" spans="1:4" ht="12">
      <c r="A203" s="174"/>
      <c r="B203" s="173"/>
      <c r="C203" s="176"/>
      <c r="D203" s="176"/>
    </row>
    <row r="204" spans="1:4" ht="12">
      <c r="A204" s="174"/>
      <c r="B204" s="173"/>
      <c r="C204" s="176"/>
      <c r="D204" s="176"/>
    </row>
    <row r="205" spans="1:4" ht="12">
      <c r="A205" s="174"/>
      <c r="B205" s="173"/>
      <c r="C205" s="176"/>
      <c r="D205" s="176"/>
    </row>
    <row r="206" spans="1:4" ht="12">
      <c r="A206" s="174"/>
      <c r="B206" s="173"/>
      <c r="C206" s="176"/>
      <c r="D206" s="176"/>
    </row>
    <row r="207" spans="1:4" ht="12">
      <c r="A207" s="174"/>
      <c r="B207" s="173"/>
      <c r="C207" s="176"/>
      <c r="D207" s="176"/>
    </row>
    <row r="208" spans="1:4" ht="12">
      <c r="A208" s="174"/>
      <c r="B208" s="173"/>
      <c r="C208" s="176"/>
      <c r="D208" s="176"/>
    </row>
    <row r="209" spans="1:4" ht="12">
      <c r="A209" s="174"/>
      <c r="B209" s="173"/>
      <c r="C209" s="176"/>
      <c r="D209" s="176"/>
    </row>
    <row r="210" spans="1:4" ht="12">
      <c r="A210" s="174"/>
      <c r="B210" s="173"/>
      <c r="C210" s="176"/>
      <c r="D210" s="176"/>
    </row>
    <row r="211" spans="1:4" ht="12">
      <c r="A211" s="174"/>
      <c r="B211" s="173"/>
      <c r="C211" s="176"/>
      <c r="D211" s="176"/>
    </row>
    <row r="212" spans="1:4" ht="12">
      <c r="A212" s="174"/>
      <c r="B212" s="173"/>
      <c r="C212" s="176"/>
      <c r="D212" s="176"/>
    </row>
    <row r="213" spans="1:4" ht="12">
      <c r="A213" s="174"/>
      <c r="B213" s="173"/>
      <c r="C213" s="176"/>
      <c r="D213" s="176"/>
    </row>
    <row r="214" spans="1:4" ht="12">
      <c r="A214" s="174"/>
      <c r="B214" s="173"/>
      <c r="C214" s="176"/>
      <c r="D214" s="176"/>
    </row>
    <row r="215" spans="1:4" ht="12">
      <c r="A215" s="174"/>
      <c r="B215" s="173"/>
      <c r="C215" s="176"/>
      <c r="D215" s="176"/>
    </row>
    <row r="216" spans="1:4" ht="12">
      <c r="A216" s="174"/>
      <c r="B216" s="173"/>
      <c r="C216" s="176"/>
      <c r="D216" s="176"/>
    </row>
    <row r="217" spans="1:4" ht="12">
      <c r="A217" s="174"/>
      <c r="B217" s="173"/>
      <c r="C217" s="176"/>
      <c r="D217" s="176"/>
    </row>
    <row r="218" spans="1:4" ht="12">
      <c r="A218" s="174"/>
      <c r="B218" s="173"/>
      <c r="C218" s="176"/>
      <c r="D218" s="176"/>
    </row>
    <row r="219" spans="1:4" ht="12">
      <c r="A219" s="174"/>
      <c r="B219" s="173"/>
      <c r="C219" s="176"/>
      <c r="D219" s="176"/>
    </row>
    <row r="220" spans="1:4" ht="12">
      <c r="A220" s="174"/>
      <c r="B220" s="173"/>
      <c r="C220" s="176"/>
      <c r="D220" s="176"/>
    </row>
    <row r="221" spans="1:4" ht="12">
      <c r="A221" s="174"/>
      <c r="B221" s="173"/>
      <c r="C221" s="176"/>
      <c r="D221" s="176"/>
    </row>
    <row r="222" spans="1:4" ht="12">
      <c r="A222" s="174"/>
      <c r="B222" s="173"/>
      <c r="C222" s="176"/>
      <c r="D222" s="176"/>
    </row>
    <row r="223" spans="1:4" ht="12">
      <c r="A223" s="174"/>
      <c r="B223" s="173"/>
      <c r="C223" s="176"/>
      <c r="D223" s="176"/>
    </row>
    <row r="224" spans="1:4" ht="12">
      <c r="A224" s="174"/>
      <c r="B224" s="173"/>
      <c r="C224" s="176"/>
      <c r="D224" s="176"/>
    </row>
    <row r="225" spans="1:4" ht="12">
      <c r="A225" s="174"/>
      <c r="B225" s="173"/>
      <c r="C225" s="176"/>
      <c r="D225" s="176"/>
    </row>
    <row r="226" spans="1:4" ht="12">
      <c r="A226" s="174"/>
      <c r="B226" s="173"/>
      <c r="C226" s="176"/>
      <c r="D226" s="176"/>
    </row>
    <row r="227" spans="1:4" ht="12">
      <c r="A227" s="174"/>
      <c r="B227" s="173"/>
      <c r="C227" s="176"/>
      <c r="D227" s="176"/>
    </row>
    <row r="228" spans="1:4" ht="12">
      <c r="A228" s="174"/>
      <c r="B228" s="173"/>
      <c r="C228" s="176"/>
      <c r="D228" s="176"/>
    </row>
    <row r="229" spans="1:4" ht="12">
      <c r="A229" s="174"/>
      <c r="B229" s="173"/>
      <c r="C229" s="176"/>
      <c r="D229" s="176"/>
    </row>
    <row r="230" spans="1:4" ht="12">
      <c r="A230" s="174"/>
      <c r="B230" s="173"/>
      <c r="C230" s="176"/>
      <c r="D230" s="176"/>
    </row>
    <row r="231" spans="1:4" ht="12">
      <c r="A231" s="174"/>
      <c r="B231" s="173"/>
      <c r="C231" s="176"/>
      <c r="D231" s="176"/>
    </row>
    <row r="232" spans="1:4" ht="12">
      <c r="A232" s="174"/>
      <c r="B232" s="173"/>
      <c r="C232" s="176"/>
      <c r="D232" s="176"/>
    </row>
    <row r="233" spans="1:4" ht="12">
      <c r="A233" s="174"/>
      <c r="B233" s="173"/>
      <c r="C233" s="176"/>
      <c r="D233" s="176"/>
    </row>
    <row r="234" spans="1:4" ht="12">
      <c r="A234" s="174"/>
      <c r="B234" s="173"/>
      <c r="C234" s="176"/>
      <c r="D234" s="176"/>
    </row>
    <row r="235" spans="1:4" ht="12">
      <c r="A235" s="174"/>
      <c r="B235" s="173"/>
      <c r="C235" s="176"/>
      <c r="D235" s="176"/>
    </row>
    <row r="236" spans="1:4" ht="12">
      <c r="A236" s="174"/>
      <c r="B236" s="173"/>
      <c r="C236" s="176"/>
      <c r="D236" s="176"/>
    </row>
    <row r="237" spans="1:4" ht="12">
      <c r="A237" s="174"/>
      <c r="B237" s="173"/>
      <c r="C237" s="176"/>
      <c r="D237" s="176"/>
    </row>
    <row r="238" spans="1:4" ht="12">
      <c r="A238" s="174"/>
      <c r="B238" s="173"/>
      <c r="C238" s="176"/>
      <c r="D238" s="176"/>
    </row>
    <row r="239" spans="1:4" ht="12">
      <c r="A239" s="174"/>
      <c r="B239" s="173"/>
      <c r="C239" s="176"/>
      <c r="D239" s="176"/>
    </row>
    <row r="240" spans="1:4" ht="12">
      <c r="A240" s="174"/>
      <c r="B240" s="173"/>
      <c r="C240" s="176"/>
      <c r="D240" s="176"/>
    </row>
    <row r="241" spans="1:4" ht="12">
      <c r="A241" s="174"/>
      <c r="B241" s="173"/>
      <c r="C241" s="176"/>
      <c r="D241" s="176"/>
    </row>
    <row r="242" spans="1:4" ht="12">
      <c r="A242" s="174"/>
      <c r="B242" s="173"/>
      <c r="C242" s="176"/>
      <c r="D242" s="176"/>
    </row>
    <row r="243" spans="1:4" ht="12">
      <c r="A243" s="174"/>
      <c r="B243" s="173"/>
      <c r="C243" s="176"/>
      <c r="D243" s="176"/>
    </row>
    <row r="244" spans="1:4" ht="12">
      <c r="A244" s="174"/>
      <c r="B244" s="173"/>
      <c r="C244" s="176"/>
      <c r="D244" s="176"/>
    </row>
    <row r="245" spans="1:4" ht="12">
      <c r="A245" s="174"/>
      <c r="B245" s="173"/>
      <c r="C245" s="176"/>
      <c r="D245" s="176"/>
    </row>
    <row r="246" spans="1:4" ht="12">
      <c r="A246" s="174"/>
      <c r="B246" s="173"/>
      <c r="C246" s="176"/>
      <c r="D246" s="176"/>
    </row>
    <row r="247" spans="1:4" ht="12">
      <c r="A247" s="174"/>
      <c r="B247" s="173"/>
      <c r="C247" s="176"/>
      <c r="D247" s="176"/>
    </row>
    <row r="248" spans="1:4" ht="12">
      <c r="A248" s="174"/>
      <c r="B248" s="173"/>
      <c r="C248" s="176"/>
      <c r="D248" s="176"/>
    </row>
    <row r="249" spans="1:4" ht="12">
      <c r="A249" s="174"/>
      <c r="B249" s="173"/>
      <c r="C249" s="176"/>
      <c r="D249" s="176"/>
    </row>
    <row r="250" spans="1:4" ht="12">
      <c r="A250" s="174"/>
      <c r="B250" s="173"/>
      <c r="C250" s="176"/>
      <c r="D250" s="176"/>
    </row>
    <row r="251" spans="1:4" ht="12">
      <c r="A251" s="174"/>
      <c r="B251" s="173"/>
      <c r="C251" s="176"/>
      <c r="D251" s="176"/>
    </row>
    <row r="252" spans="1:4" ht="12">
      <c r="A252" s="174"/>
      <c r="B252" s="173"/>
      <c r="C252" s="176"/>
      <c r="D252" s="176"/>
    </row>
    <row r="253" spans="1:4" ht="12">
      <c r="A253" s="174"/>
      <c r="B253" s="173"/>
      <c r="C253" s="176"/>
      <c r="D253" s="176"/>
    </row>
    <row r="254" spans="1:4" ht="12">
      <c r="A254" s="174"/>
      <c r="B254" s="173"/>
      <c r="C254" s="176"/>
      <c r="D254" s="176"/>
    </row>
    <row r="255" spans="1:4" ht="12">
      <c r="A255" s="174"/>
      <c r="B255" s="173"/>
      <c r="C255" s="176"/>
      <c r="D255" s="176"/>
    </row>
    <row r="256" spans="1:4" ht="12">
      <c r="A256" s="174"/>
      <c r="B256" s="173"/>
      <c r="C256" s="176"/>
      <c r="D256" s="176"/>
    </row>
    <row r="257" spans="1:4" ht="12">
      <c r="A257" s="174"/>
      <c r="B257" s="173"/>
      <c r="C257" s="176"/>
      <c r="D257" s="176"/>
    </row>
    <row r="258" spans="1:4" ht="12">
      <c r="A258" s="174"/>
      <c r="B258" s="173"/>
      <c r="C258" s="176"/>
      <c r="D258" s="176"/>
    </row>
    <row r="259" spans="1:4" ht="12">
      <c r="A259" s="174"/>
      <c r="B259" s="173"/>
      <c r="C259" s="176"/>
      <c r="D259" s="176"/>
    </row>
    <row r="260" spans="1:4" ht="12">
      <c r="A260" s="174"/>
      <c r="B260" s="173"/>
      <c r="C260" s="176"/>
      <c r="D260" s="176"/>
    </row>
    <row r="261" spans="1:4" ht="12">
      <c r="A261" s="174"/>
      <c r="B261" s="173"/>
      <c r="C261" s="176"/>
      <c r="D261" s="176"/>
    </row>
    <row r="262" spans="1:4" ht="12">
      <c r="A262" s="174"/>
      <c r="B262" s="173"/>
      <c r="C262" s="176"/>
      <c r="D262" s="176"/>
    </row>
    <row r="263" spans="1:4" ht="12">
      <c r="A263" s="174"/>
      <c r="B263" s="173"/>
      <c r="C263" s="176"/>
      <c r="D263" s="176"/>
    </row>
    <row r="264" spans="1:4" ht="12">
      <c r="A264" s="174"/>
      <c r="B264" s="173"/>
      <c r="C264" s="176"/>
      <c r="D264" s="176"/>
    </row>
    <row r="265" spans="1:4" ht="12">
      <c r="A265" s="174"/>
      <c r="B265" s="173"/>
      <c r="C265" s="176"/>
      <c r="D265" s="176"/>
    </row>
    <row r="266" spans="1:4" ht="12">
      <c r="A266" s="174"/>
      <c r="B266" s="173"/>
      <c r="C266" s="176"/>
      <c r="D266" s="176"/>
    </row>
    <row r="267" spans="1:4" ht="12">
      <c r="A267" s="174"/>
      <c r="B267" s="173"/>
      <c r="C267" s="176"/>
      <c r="D267" s="176"/>
    </row>
    <row r="268" spans="1:4" ht="12">
      <c r="A268" s="174"/>
      <c r="B268" s="173"/>
      <c r="C268" s="176"/>
      <c r="D268" s="176"/>
    </row>
    <row r="269" spans="1:4" ht="12">
      <c r="A269" s="174"/>
      <c r="B269" s="173"/>
      <c r="C269" s="176"/>
      <c r="D269" s="176"/>
    </row>
    <row r="270" spans="1:4" ht="12">
      <c r="A270" s="174"/>
      <c r="B270" s="173"/>
      <c r="C270" s="176"/>
      <c r="D270" s="176"/>
    </row>
    <row r="271" spans="1:4" ht="12">
      <c r="A271" s="174"/>
      <c r="B271" s="173"/>
      <c r="C271" s="176"/>
      <c r="D271" s="176"/>
    </row>
    <row r="272" spans="1:4" ht="12">
      <c r="A272" s="174"/>
      <c r="B272" s="173"/>
      <c r="C272" s="176"/>
      <c r="D272" s="176"/>
    </row>
    <row r="273" spans="1:4" ht="12">
      <c r="A273" s="174"/>
      <c r="B273" s="173"/>
      <c r="C273" s="176"/>
      <c r="D273" s="176"/>
    </row>
    <row r="274" spans="1:4" ht="12">
      <c r="A274" s="174"/>
      <c r="B274" s="173"/>
      <c r="C274" s="176"/>
      <c r="D274" s="176"/>
    </row>
    <row r="275" spans="1:4" ht="12">
      <c r="A275" s="174"/>
      <c r="B275" s="173"/>
      <c r="C275" s="176"/>
      <c r="D275" s="176"/>
    </row>
    <row r="276" spans="1:4" ht="12">
      <c r="A276" s="174"/>
      <c r="B276" s="173"/>
      <c r="C276" s="176"/>
      <c r="D276" s="176"/>
    </row>
    <row r="277" spans="1:4" ht="12">
      <c r="A277" s="174"/>
      <c r="B277" s="173"/>
      <c r="C277" s="176"/>
      <c r="D277" s="176"/>
    </row>
    <row r="278" spans="1:4" ht="12">
      <c r="A278" s="174"/>
      <c r="B278" s="173"/>
      <c r="C278" s="176"/>
      <c r="D278" s="176"/>
    </row>
    <row r="279" spans="1:4" ht="12">
      <c r="A279" s="174"/>
      <c r="B279" s="173"/>
      <c r="C279" s="176"/>
      <c r="D279" s="176"/>
    </row>
    <row r="280" spans="1:4" ht="12">
      <c r="A280" s="174"/>
      <c r="B280" s="173"/>
      <c r="C280" s="176"/>
      <c r="D280" s="176"/>
    </row>
    <row r="281" spans="1:4" ht="12">
      <c r="A281" s="174"/>
      <c r="B281" s="173"/>
      <c r="C281" s="176"/>
      <c r="D281" s="176"/>
    </row>
    <row r="282" spans="1:4" ht="12">
      <c r="A282" s="174"/>
      <c r="B282" s="173"/>
      <c r="C282" s="176"/>
      <c r="D282" s="176"/>
    </row>
    <row r="283" spans="1:4" ht="12">
      <c r="A283" s="174"/>
      <c r="B283" s="173"/>
      <c r="C283" s="176"/>
      <c r="D283" s="176"/>
    </row>
    <row r="284" spans="1:4" ht="12">
      <c r="A284" s="174"/>
      <c r="B284" s="173"/>
      <c r="C284" s="176"/>
      <c r="D284" s="176"/>
    </row>
    <row r="285" spans="1:4" ht="12">
      <c r="A285" s="174"/>
      <c r="B285" s="173"/>
      <c r="C285" s="176"/>
      <c r="D285" s="176"/>
    </row>
    <row r="286" spans="1:4" ht="12">
      <c r="A286" s="174"/>
      <c r="B286" s="173"/>
      <c r="C286" s="176"/>
      <c r="D286" s="176"/>
    </row>
    <row r="287" spans="1:4" ht="12">
      <c r="A287" s="174"/>
      <c r="B287" s="173"/>
      <c r="C287" s="176"/>
      <c r="D287" s="176"/>
    </row>
    <row r="288" spans="1:4" ht="12">
      <c r="A288" s="174"/>
      <c r="B288" s="173"/>
      <c r="C288" s="176"/>
      <c r="D288" s="176"/>
    </row>
    <row r="289" spans="1:4" ht="12">
      <c r="A289" s="174"/>
      <c r="B289" s="173"/>
      <c r="C289" s="176"/>
      <c r="D289" s="176"/>
    </row>
    <row r="290" spans="1:4" ht="12">
      <c r="A290" s="174"/>
      <c r="B290" s="173"/>
      <c r="C290" s="176"/>
      <c r="D290" s="176"/>
    </row>
    <row r="291" spans="1:4" ht="12">
      <c r="A291" s="174"/>
      <c r="B291" s="173"/>
      <c r="C291" s="176"/>
      <c r="D291" s="176"/>
    </row>
    <row r="292" spans="1:4" ht="12">
      <c r="A292" s="174"/>
      <c r="B292" s="173"/>
      <c r="C292" s="176"/>
      <c r="D292" s="176"/>
    </row>
    <row r="293" spans="1:4" ht="12">
      <c r="A293" s="174"/>
      <c r="B293" s="173"/>
      <c r="C293" s="176"/>
      <c r="D293" s="176"/>
    </row>
    <row r="294" spans="1:4" ht="12">
      <c r="A294" s="174"/>
      <c r="B294" s="173"/>
      <c r="C294" s="176"/>
      <c r="D294" s="176"/>
    </row>
    <row r="295" spans="1:4" ht="12">
      <c r="A295" s="174"/>
      <c r="B295" s="173"/>
      <c r="C295" s="176"/>
      <c r="D295" s="176"/>
    </row>
    <row r="296" spans="1:4" ht="12">
      <c r="A296" s="174"/>
      <c r="B296" s="173"/>
      <c r="C296" s="176"/>
      <c r="D296" s="176"/>
    </row>
    <row r="297" spans="1:4" ht="12">
      <c r="A297" s="174"/>
      <c r="B297" s="173"/>
      <c r="C297" s="176"/>
      <c r="D297" s="176"/>
    </row>
    <row r="298" spans="1:4" ht="12">
      <c r="A298" s="174"/>
      <c r="B298" s="173"/>
      <c r="C298" s="176"/>
      <c r="D298" s="176"/>
    </row>
    <row r="299" spans="1:4" ht="12">
      <c r="A299" s="174"/>
      <c r="B299" s="173"/>
      <c r="C299" s="176"/>
      <c r="D299" s="176"/>
    </row>
    <row r="300" spans="1:4" ht="12">
      <c r="A300" s="174"/>
      <c r="B300" s="173"/>
      <c r="C300" s="176"/>
      <c r="D300" s="176"/>
    </row>
    <row r="301" spans="1:4" ht="12">
      <c r="A301" s="174"/>
      <c r="B301" s="173"/>
      <c r="C301" s="176"/>
      <c r="D301" s="176"/>
    </row>
    <row r="302" spans="1:4" ht="12">
      <c r="A302" s="174"/>
      <c r="B302" s="173"/>
      <c r="C302" s="176"/>
      <c r="D302" s="176"/>
    </row>
    <row r="303" spans="1:4" ht="12">
      <c r="A303" s="174"/>
      <c r="B303" s="173"/>
      <c r="C303" s="176"/>
      <c r="D303" s="176"/>
    </row>
    <row r="304" spans="1:4" ht="12">
      <c r="A304" s="174"/>
      <c r="B304" s="173"/>
      <c r="C304" s="176"/>
      <c r="D304" s="176"/>
    </row>
    <row r="305" spans="1:4" ht="12">
      <c r="A305" s="174"/>
      <c r="B305" s="173"/>
      <c r="C305" s="176"/>
      <c r="D305" s="176"/>
    </row>
    <row r="306" spans="1:4" ht="12">
      <c r="A306" s="174"/>
      <c r="B306" s="173"/>
      <c r="C306" s="176"/>
      <c r="D306" s="176"/>
    </row>
    <row r="307" spans="1:4" ht="12">
      <c r="A307" s="174"/>
      <c r="B307" s="173"/>
      <c r="C307" s="176"/>
      <c r="D307" s="176"/>
    </row>
    <row r="308" spans="1:4" ht="12">
      <c r="A308" s="174"/>
      <c r="B308" s="173"/>
      <c r="C308" s="176"/>
      <c r="D308" s="176"/>
    </row>
    <row r="309" spans="1:4" ht="12">
      <c r="A309" s="174"/>
      <c r="B309" s="173"/>
      <c r="C309" s="176"/>
      <c r="D309" s="176"/>
    </row>
    <row r="310" spans="1:4" ht="12">
      <c r="A310" s="174"/>
      <c r="B310" s="173"/>
      <c r="C310" s="176"/>
      <c r="D310" s="176"/>
    </row>
    <row r="311" spans="1:4" ht="12">
      <c r="A311" s="174"/>
      <c r="B311" s="173"/>
      <c r="C311" s="176"/>
      <c r="D311" s="176"/>
    </row>
    <row r="312" spans="1:4" ht="12">
      <c r="A312" s="174"/>
      <c r="B312" s="173"/>
      <c r="C312" s="176"/>
      <c r="D312" s="176"/>
    </row>
    <row r="313" spans="1:4" ht="12">
      <c r="A313" s="174"/>
      <c r="B313" s="173"/>
      <c r="C313" s="176"/>
      <c r="D313" s="176"/>
    </row>
    <row r="314" spans="1:4" ht="12">
      <c r="A314" s="174"/>
      <c r="B314" s="173"/>
      <c r="C314" s="176"/>
      <c r="D314" s="176"/>
    </row>
    <row r="315" spans="1:4" ht="12">
      <c r="A315" s="174"/>
      <c r="B315" s="173"/>
      <c r="C315" s="176"/>
      <c r="D315" s="176"/>
    </row>
    <row r="316" spans="1:4" ht="12">
      <c r="A316" s="174"/>
      <c r="B316" s="173"/>
      <c r="C316" s="176"/>
      <c r="D316" s="176"/>
    </row>
    <row r="317" spans="1:4" ht="12">
      <c r="A317" s="174"/>
      <c r="B317" s="173"/>
      <c r="C317" s="176"/>
      <c r="D317" s="176"/>
    </row>
    <row r="318" spans="1:4" ht="12">
      <c r="A318" s="174"/>
      <c r="B318" s="173"/>
      <c r="C318" s="176"/>
      <c r="D318" s="176"/>
    </row>
    <row r="319" spans="1:4" ht="12">
      <c r="A319" s="174"/>
      <c r="B319" s="173"/>
      <c r="C319" s="176"/>
      <c r="D319" s="176"/>
    </row>
    <row r="320" spans="1:4" ht="12">
      <c r="A320" s="174"/>
      <c r="B320" s="173"/>
      <c r="C320" s="176"/>
      <c r="D320" s="176"/>
    </row>
    <row r="321" spans="1:4" ht="12">
      <c r="A321" s="174"/>
      <c r="B321" s="173"/>
      <c r="C321" s="176"/>
      <c r="D321" s="176"/>
    </row>
    <row r="322" spans="1:4" ht="12">
      <c r="A322" s="174"/>
      <c r="B322" s="173"/>
      <c r="C322" s="176"/>
      <c r="D322" s="176"/>
    </row>
    <row r="323" spans="1:4" ht="12">
      <c r="A323" s="174"/>
      <c r="B323" s="173"/>
      <c r="C323" s="176"/>
      <c r="D323" s="176"/>
    </row>
    <row r="324" spans="1:4" ht="12">
      <c r="A324" s="174"/>
      <c r="B324" s="173"/>
      <c r="C324" s="176"/>
      <c r="D324" s="176"/>
    </row>
    <row r="325" spans="1:4" ht="12">
      <c r="A325" s="174"/>
      <c r="B325" s="173"/>
      <c r="C325" s="176"/>
      <c r="D325" s="176"/>
    </row>
    <row r="326" spans="1:4" ht="12">
      <c r="A326" s="174"/>
      <c r="B326" s="173"/>
      <c r="C326" s="176"/>
      <c r="D326" s="176"/>
    </row>
    <row r="327" spans="1:4" ht="12">
      <c r="A327" s="174"/>
      <c r="B327" s="173"/>
      <c r="C327" s="176"/>
      <c r="D327" s="176"/>
    </row>
    <row r="328" spans="1:4" ht="12">
      <c r="A328" s="174"/>
      <c r="B328" s="173"/>
      <c r="C328" s="176"/>
      <c r="D328" s="176"/>
    </row>
    <row r="329" spans="1:4" ht="12">
      <c r="A329" s="174"/>
      <c r="B329" s="173"/>
      <c r="C329" s="176"/>
      <c r="D329" s="176"/>
    </row>
    <row r="330" spans="1:4" ht="12">
      <c r="A330" s="174"/>
      <c r="B330" s="173"/>
      <c r="C330" s="176"/>
      <c r="D330" s="176"/>
    </row>
    <row r="331" spans="1:4" ht="12">
      <c r="A331" s="174"/>
      <c r="B331" s="173"/>
      <c r="C331" s="176"/>
      <c r="D331" s="176"/>
    </row>
    <row r="332" spans="1:4" ht="12">
      <c r="A332" s="174"/>
      <c r="B332" s="173"/>
      <c r="C332" s="176"/>
      <c r="D332" s="176"/>
    </row>
    <row r="333" spans="1:4" ht="12">
      <c r="A333" s="174"/>
      <c r="B333" s="173"/>
      <c r="C333" s="176"/>
      <c r="D333" s="176"/>
    </row>
    <row r="334" spans="1:4" ht="12">
      <c r="A334" s="174"/>
      <c r="B334" s="173"/>
      <c r="C334" s="176"/>
      <c r="D334" s="176"/>
    </row>
    <row r="335" spans="1:4" ht="12">
      <c r="A335" s="174"/>
      <c r="B335" s="173"/>
      <c r="C335" s="176"/>
      <c r="D335" s="176"/>
    </row>
    <row r="336" spans="1:4" ht="12">
      <c r="A336" s="174"/>
      <c r="B336" s="173"/>
      <c r="C336" s="176"/>
      <c r="D336" s="176"/>
    </row>
    <row r="337" spans="1:4" ht="12">
      <c r="A337" s="174"/>
      <c r="B337" s="173"/>
      <c r="C337" s="176"/>
      <c r="D337" s="176"/>
    </row>
    <row r="338" spans="1:4" ht="12">
      <c r="A338" s="174"/>
      <c r="B338" s="173"/>
      <c r="C338" s="176"/>
      <c r="D338" s="176"/>
    </row>
    <row r="339" spans="1:4" ht="12">
      <c r="A339" s="174"/>
      <c r="B339" s="173"/>
      <c r="C339" s="176"/>
      <c r="D339" s="176"/>
    </row>
    <row r="340" spans="1:4" ht="12">
      <c r="A340" s="174"/>
      <c r="B340" s="173"/>
      <c r="C340" s="176"/>
      <c r="D340" s="176"/>
    </row>
    <row r="341" spans="1:4" ht="12">
      <c r="A341" s="174"/>
      <c r="B341" s="173"/>
      <c r="C341" s="176"/>
      <c r="D341" s="176"/>
    </row>
    <row r="342" spans="1:4" ht="12">
      <c r="A342" s="174"/>
      <c r="B342" s="173"/>
      <c r="C342" s="176"/>
      <c r="D342" s="176"/>
    </row>
    <row r="343" spans="1:4" ht="12">
      <c r="A343" s="174"/>
      <c r="B343" s="173"/>
      <c r="C343" s="176"/>
      <c r="D343" s="176"/>
    </row>
    <row r="344" spans="1:4" ht="12">
      <c r="A344" s="174"/>
      <c r="B344" s="173"/>
      <c r="C344" s="176"/>
      <c r="D344" s="176"/>
    </row>
    <row r="345" spans="1:4" ht="12">
      <c r="A345" s="174"/>
      <c r="B345" s="173"/>
      <c r="C345" s="176"/>
      <c r="D345" s="176"/>
    </row>
    <row r="346" spans="1:4" ht="12">
      <c r="A346" s="174"/>
      <c r="B346" s="173"/>
      <c r="C346" s="176"/>
      <c r="D346" s="176"/>
    </row>
    <row r="347" spans="1:4" ht="12">
      <c r="A347" s="174"/>
      <c r="B347" s="173"/>
      <c r="C347" s="176"/>
      <c r="D347" s="176"/>
    </row>
    <row r="348" spans="1:4" ht="12">
      <c r="A348" s="174"/>
      <c r="B348" s="173"/>
      <c r="C348" s="176"/>
      <c r="D348" s="176"/>
    </row>
    <row r="349" spans="1:4" ht="12">
      <c r="A349" s="174"/>
      <c r="B349" s="173"/>
      <c r="C349" s="176"/>
      <c r="D349" s="176"/>
    </row>
    <row r="350" spans="1:4" ht="12">
      <c r="A350" s="174"/>
      <c r="B350" s="173"/>
      <c r="C350" s="176"/>
      <c r="D350" s="176"/>
    </row>
    <row r="351" spans="1:4" ht="12">
      <c r="A351" s="174"/>
      <c r="B351" s="173"/>
      <c r="C351" s="176"/>
      <c r="D351" s="176"/>
    </row>
    <row r="352" spans="1:4" ht="12">
      <c r="A352" s="174"/>
      <c r="B352" s="173"/>
      <c r="C352" s="176"/>
      <c r="D352" s="176"/>
    </row>
    <row r="353" spans="1:4" ht="12">
      <c r="A353" s="174"/>
      <c r="B353" s="173"/>
      <c r="C353" s="176"/>
      <c r="D353" s="176"/>
    </row>
    <row r="354" spans="1:4" ht="12">
      <c r="A354" s="174"/>
      <c r="B354" s="173"/>
      <c r="C354" s="176"/>
      <c r="D354" s="176"/>
    </row>
    <row r="355" spans="1:4" ht="12">
      <c r="A355" s="174"/>
      <c r="B355" s="173"/>
      <c r="C355" s="176"/>
      <c r="D355" s="176"/>
    </row>
    <row r="356" spans="1:4" ht="12">
      <c r="A356" s="174"/>
      <c r="B356" s="173"/>
      <c r="C356" s="176"/>
      <c r="D356" s="176"/>
    </row>
    <row r="357" spans="1:4" ht="12">
      <c r="A357" s="174"/>
      <c r="B357" s="173"/>
      <c r="C357" s="176"/>
      <c r="D357" s="176"/>
    </row>
    <row r="358" spans="1:4" ht="12">
      <c r="A358" s="174"/>
      <c r="B358" s="173"/>
      <c r="C358" s="176"/>
      <c r="D358" s="176"/>
    </row>
    <row r="359" spans="1:4" ht="12">
      <c r="A359" s="174"/>
      <c r="B359" s="173"/>
      <c r="C359" s="176"/>
      <c r="D359" s="176"/>
    </row>
    <row r="360" spans="1:4" ht="12">
      <c r="A360" s="174"/>
      <c r="B360" s="173"/>
      <c r="C360" s="176"/>
      <c r="D360" s="176"/>
    </row>
    <row r="361" spans="1:4" ht="12">
      <c r="A361" s="174"/>
      <c r="B361" s="173"/>
      <c r="C361" s="176"/>
      <c r="D361" s="176"/>
    </row>
    <row r="362" spans="1:4" ht="12">
      <c r="A362" s="174"/>
      <c r="B362" s="173"/>
      <c r="C362" s="176"/>
      <c r="D362" s="176"/>
    </row>
    <row r="363" spans="1:4" ht="12">
      <c r="A363" s="174"/>
      <c r="B363" s="173"/>
      <c r="C363" s="176"/>
      <c r="D363" s="176"/>
    </row>
    <row r="364" spans="1:4" ht="12">
      <c r="A364" s="174"/>
      <c r="B364" s="173"/>
      <c r="C364" s="176"/>
      <c r="D364" s="176"/>
    </row>
    <row r="365" spans="1:4" ht="12">
      <c r="A365" s="174"/>
      <c r="B365" s="173"/>
      <c r="C365" s="176"/>
      <c r="D365" s="176"/>
    </row>
    <row r="366" spans="1:4" ht="12">
      <c r="A366" s="174"/>
      <c r="B366" s="173"/>
      <c r="C366" s="176"/>
      <c r="D366" s="176"/>
    </row>
    <row r="367" spans="1:4" ht="12">
      <c r="A367" s="174"/>
      <c r="B367" s="173"/>
      <c r="C367" s="176"/>
      <c r="D367" s="176"/>
    </row>
    <row r="368" spans="1:4" ht="12">
      <c r="A368" s="174"/>
      <c r="B368" s="173"/>
      <c r="C368" s="176"/>
      <c r="D368" s="176"/>
    </row>
    <row r="369" spans="1:4" ht="12">
      <c r="A369" s="174"/>
      <c r="B369" s="173"/>
      <c r="C369" s="176"/>
      <c r="D369" s="176"/>
    </row>
    <row r="370" spans="1:4" ht="12">
      <c r="A370" s="174"/>
      <c r="B370" s="173"/>
      <c r="C370" s="176"/>
      <c r="D370" s="176"/>
    </row>
    <row r="371" spans="1:4" ht="12">
      <c r="A371" s="174"/>
      <c r="B371" s="173"/>
      <c r="C371" s="176"/>
      <c r="D371" s="176"/>
    </row>
    <row r="372" spans="1:4" ht="12">
      <c r="A372" s="174"/>
      <c r="B372" s="173"/>
      <c r="C372" s="176"/>
      <c r="D372" s="176"/>
    </row>
    <row r="373" spans="1:4" ht="12">
      <c r="A373" s="174"/>
      <c r="B373" s="173"/>
      <c r="C373" s="176"/>
      <c r="D373" s="176"/>
    </row>
    <row r="374" spans="1:4" ht="12">
      <c r="A374" s="174"/>
      <c r="B374" s="173"/>
      <c r="C374" s="176"/>
      <c r="D374" s="176"/>
    </row>
    <row r="375" spans="1:4" ht="12">
      <c r="A375" s="174"/>
      <c r="B375" s="173"/>
      <c r="C375" s="176"/>
      <c r="D375" s="176"/>
    </row>
    <row r="376" spans="1:4" ht="12">
      <c r="A376" s="174"/>
      <c r="B376" s="173"/>
      <c r="C376" s="176"/>
      <c r="D376" s="176"/>
    </row>
    <row r="377" spans="1:4" ht="12">
      <c r="A377" s="174"/>
      <c r="B377" s="173"/>
      <c r="C377" s="176"/>
      <c r="D377" s="176"/>
    </row>
    <row r="378" spans="1:4" ht="12">
      <c r="A378" s="174"/>
      <c r="B378" s="173"/>
      <c r="C378" s="176"/>
      <c r="D378" s="176"/>
    </row>
    <row r="379" spans="1:4" ht="12">
      <c r="A379" s="174"/>
      <c r="B379" s="173"/>
      <c r="C379" s="176"/>
      <c r="D379" s="176"/>
    </row>
    <row r="380" spans="1:4" ht="12">
      <c r="A380" s="174"/>
      <c r="B380" s="173"/>
      <c r="C380" s="176"/>
      <c r="D380" s="176"/>
    </row>
    <row r="381" spans="1:4" ht="12">
      <c r="A381" s="174"/>
      <c r="B381" s="173"/>
      <c r="C381" s="176"/>
      <c r="D381" s="176"/>
    </row>
    <row r="382" spans="1:4" ht="12">
      <c r="A382" s="174"/>
      <c r="B382" s="173"/>
      <c r="C382" s="176"/>
      <c r="D382" s="176"/>
    </row>
    <row r="383" spans="1:4" ht="12">
      <c r="A383" s="174"/>
      <c r="B383" s="173"/>
      <c r="C383" s="176"/>
      <c r="D383" s="176"/>
    </row>
    <row r="384" spans="1:4" ht="12">
      <c r="A384" s="174"/>
      <c r="B384" s="173"/>
      <c r="C384" s="176"/>
      <c r="D384" s="176"/>
    </row>
    <row r="385" spans="1:4" ht="12">
      <c r="A385" s="174"/>
      <c r="B385" s="173"/>
      <c r="C385" s="176"/>
      <c r="D385" s="176"/>
    </row>
    <row r="386" spans="1:4" ht="12">
      <c r="A386" s="174"/>
      <c r="B386" s="173"/>
      <c r="C386" s="176"/>
      <c r="D386" s="176"/>
    </row>
    <row r="387" spans="1:4" ht="12">
      <c r="A387" s="174"/>
      <c r="B387" s="173"/>
      <c r="C387" s="176"/>
      <c r="D387" s="176"/>
    </row>
  </sheetData>
  <sheetProtection/>
  <mergeCells count="2">
    <mergeCell ref="A2:C2"/>
    <mergeCell ref="A3:C3"/>
  </mergeCells>
  <printOptions/>
  <pageMargins left="0.7480314960629921" right="0.4330708661417323" top="0.3937007874015748" bottom="0.2755905511811024" header="0.2362204724409449" footer="0.2362204724409449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47"/>
  <sheetViews>
    <sheetView tabSelected="1" zoomScalePageLayoutView="0" workbookViewId="0" topLeftCell="B68">
      <selection activeCell="B87" sqref="A87:IV87"/>
    </sheetView>
  </sheetViews>
  <sheetFormatPr defaultColWidth="9.140625" defaultRowHeight="12.75"/>
  <cols>
    <col min="1" max="1" width="5.00390625" style="1" hidden="1" customWidth="1"/>
    <col min="2" max="2" width="32.00390625" style="2" customWidth="1"/>
    <col min="3" max="3" width="8.421875" style="2" customWidth="1"/>
    <col min="4" max="4" width="7.28125" style="2" customWidth="1"/>
    <col min="5" max="5" width="7.140625" style="2" customWidth="1"/>
    <col min="6" max="6" width="3.00390625" style="2" bestFit="1" customWidth="1"/>
    <col min="7" max="8" width="3.00390625" style="2" customWidth="1"/>
    <col min="9" max="9" width="2.28125" style="3" bestFit="1" customWidth="1"/>
    <col min="10" max="10" width="5.28125" style="2" bestFit="1" customWidth="1"/>
    <col min="11" max="11" width="5.28125" style="2" customWidth="1"/>
    <col min="12" max="12" width="5.7109375" style="3" customWidth="1"/>
    <col min="13" max="13" width="12.140625" style="138" customWidth="1"/>
    <col min="14" max="14" width="11.28125" style="138" customWidth="1"/>
    <col min="15" max="15" width="9.140625" style="2" customWidth="1"/>
    <col min="16" max="16" width="9.140625" style="4" customWidth="1"/>
    <col min="17" max="16384" width="9.140625" style="2" customWidth="1"/>
  </cols>
  <sheetData>
    <row r="1" spans="6:14" ht="55.5" customHeight="1">
      <c r="F1" s="259" t="s">
        <v>229</v>
      </c>
      <c r="G1" s="259"/>
      <c r="H1" s="260"/>
      <c r="I1" s="260"/>
      <c r="J1" s="260"/>
      <c r="K1" s="260"/>
      <c r="L1" s="260"/>
      <c r="M1" s="260"/>
      <c r="N1" s="2"/>
    </row>
    <row r="2" spans="2:14" ht="13.5" customHeight="1">
      <c r="B2" s="261" t="s">
        <v>230</v>
      </c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"/>
    </row>
    <row r="3" spans="2:14" ht="51" customHeight="1">
      <c r="B3" s="82" t="s">
        <v>26</v>
      </c>
      <c r="C3" s="83"/>
      <c r="D3" s="82" t="s">
        <v>59</v>
      </c>
      <c r="E3" s="82" t="s">
        <v>60</v>
      </c>
      <c r="F3" s="253" t="s">
        <v>30</v>
      </c>
      <c r="G3" s="254"/>
      <c r="H3" s="254"/>
      <c r="I3" s="255"/>
      <c r="J3" s="256"/>
      <c r="K3" s="85"/>
      <c r="L3" s="85" t="s">
        <v>31</v>
      </c>
      <c r="M3" s="144" t="s">
        <v>237</v>
      </c>
      <c r="N3" s="144" t="s">
        <v>238</v>
      </c>
    </row>
    <row r="4" spans="2:14" ht="12.75">
      <c r="B4" s="82">
        <v>1</v>
      </c>
      <c r="C4" s="83"/>
      <c r="D4" s="82">
        <v>2</v>
      </c>
      <c r="E4" s="82">
        <v>3</v>
      </c>
      <c r="F4" s="253" t="s">
        <v>61</v>
      </c>
      <c r="G4" s="254"/>
      <c r="H4" s="254"/>
      <c r="I4" s="257"/>
      <c r="J4" s="258"/>
      <c r="K4" s="76"/>
      <c r="L4" s="87" t="s">
        <v>62</v>
      </c>
      <c r="M4" s="86">
        <v>6</v>
      </c>
      <c r="N4" s="86">
        <v>6</v>
      </c>
    </row>
    <row r="5" spans="1:16" s="97" customFormat="1" ht="38.25">
      <c r="A5" s="88"/>
      <c r="B5" s="89" t="s">
        <v>89</v>
      </c>
      <c r="C5" s="90">
        <v>306</v>
      </c>
      <c r="D5" s="91"/>
      <c r="E5" s="91"/>
      <c r="F5" s="92"/>
      <c r="G5" s="93"/>
      <c r="H5" s="93"/>
      <c r="I5" s="93"/>
      <c r="J5" s="94"/>
      <c r="K5" s="94"/>
      <c r="L5" s="95"/>
      <c r="M5" s="96">
        <f>M144</f>
        <v>6733.800000000001</v>
      </c>
      <c r="N5" s="96">
        <f>N144</f>
        <v>6453.5</v>
      </c>
      <c r="P5" s="98"/>
    </row>
    <row r="6" spans="2:14" ht="12.75">
      <c r="B6" s="99" t="s">
        <v>63</v>
      </c>
      <c r="C6" s="100">
        <v>306</v>
      </c>
      <c r="D6" s="5" t="s">
        <v>64</v>
      </c>
      <c r="E6" s="101"/>
      <c r="F6" s="5"/>
      <c r="G6" s="102"/>
      <c r="H6" s="102"/>
      <c r="I6" s="102"/>
      <c r="J6" s="103"/>
      <c r="K6" s="103"/>
      <c r="L6" s="8"/>
      <c r="M6" s="104">
        <f>SUM(M7+M13+M32+M38)</f>
        <v>2612.6</v>
      </c>
      <c r="N6" s="104">
        <f>SUM(N7+N13+N32+N38)</f>
        <v>2612.6</v>
      </c>
    </row>
    <row r="7" spans="2:14" ht="51">
      <c r="B7" s="99" t="s">
        <v>66</v>
      </c>
      <c r="C7" s="100">
        <v>306</v>
      </c>
      <c r="D7" s="5" t="s">
        <v>64</v>
      </c>
      <c r="E7" s="5" t="s">
        <v>65</v>
      </c>
      <c r="F7" s="5"/>
      <c r="G7" s="102"/>
      <c r="H7" s="102"/>
      <c r="I7" s="102"/>
      <c r="J7" s="103"/>
      <c r="K7" s="103"/>
      <c r="L7" s="8"/>
      <c r="M7" s="105">
        <f aca="true" t="shared" si="0" ref="M7:N10">M8</f>
        <v>556</v>
      </c>
      <c r="N7" s="105">
        <f t="shared" si="0"/>
        <v>556</v>
      </c>
    </row>
    <row r="8" spans="2:14" ht="25.5">
      <c r="B8" s="6" t="s">
        <v>7</v>
      </c>
      <c r="C8" s="100">
        <v>306</v>
      </c>
      <c r="D8" s="5" t="s">
        <v>64</v>
      </c>
      <c r="E8" s="5" t="s">
        <v>65</v>
      </c>
      <c r="F8" s="5" t="s">
        <v>34</v>
      </c>
      <c r="G8" s="7" t="s">
        <v>32</v>
      </c>
      <c r="H8" s="7" t="s">
        <v>32</v>
      </c>
      <c r="I8" s="7" t="s">
        <v>32</v>
      </c>
      <c r="J8" s="8" t="s">
        <v>33</v>
      </c>
      <c r="K8" s="7" t="s">
        <v>32</v>
      </c>
      <c r="L8" s="9"/>
      <c r="M8" s="105">
        <f t="shared" si="0"/>
        <v>556</v>
      </c>
      <c r="N8" s="105">
        <f t="shared" si="0"/>
        <v>556</v>
      </c>
    </row>
    <row r="9" spans="2:14" ht="38.25">
      <c r="B9" s="10" t="s">
        <v>8</v>
      </c>
      <c r="C9" s="83">
        <v>306</v>
      </c>
      <c r="D9" s="106" t="s">
        <v>64</v>
      </c>
      <c r="E9" s="106" t="s">
        <v>65</v>
      </c>
      <c r="F9" s="11" t="s">
        <v>34</v>
      </c>
      <c r="G9" s="12" t="s">
        <v>32</v>
      </c>
      <c r="H9" s="12" t="s">
        <v>32</v>
      </c>
      <c r="I9" s="12" t="s">
        <v>32</v>
      </c>
      <c r="J9" s="13" t="s">
        <v>35</v>
      </c>
      <c r="K9" s="12" t="s">
        <v>32</v>
      </c>
      <c r="L9" s="14"/>
      <c r="M9" s="107">
        <f t="shared" si="0"/>
        <v>556</v>
      </c>
      <c r="N9" s="107">
        <f t="shared" si="0"/>
        <v>556</v>
      </c>
    </row>
    <row r="10" spans="2:14" ht="89.25">
      <c r="B10" s="15" t="s">
        <v>25</v>
      </c>
      <c r="C10" s="83">
        <v>306</v>
      </c>
      <c r="D10" s="108" t="s">
        <v>64</v>
      </c>
      <c r="E10" s="108" t="s">
        <v>65</v>
      </c>
      <c r="F10" s="11" t="s">
        <v>34</v>
      </c>
      <c r="G10" s="12" t="s">
        <v>32</v>
      </c>
      <c r="H10" s="12" t="s">
        <v>32</v>
      </c>
      <c r="I10" s="12" t="s">
        <v>32</v>
      </c>
      <c r="J10" s="13" t="s">
        <v>35</v>
      </c>
      <c r="K10" s="12" t="s">
        <v>32</v>
      </c>
      <c r="L10" s="16" t="s">
        <v>20</v>
      </c>
      <c r="M10" s="107">
        <f t="shared" si="0"/>
        <v>556</v>
      </c>
      <c r="N10" s="107">
        <f t="shared" si="0"/>
        <v>556</v>
      </c>
    </row>
    <row r="11" spans="2:14" ht="38.25">
      <c r="B11" s="15" t="s">
        <v>21</v>
      </c>
      <c r="C11" s="83">
        <v>306</v>
      </c>
      <c r="D11" s="108" t="s">
        <v>64</v>
      </c>
      <c r="E11" s="108" t="s">
        <v>65</v>
      </c>
      <c r="F11" s="11" t="s">
        <v>34</v>
      </c>
      <c r="G11" s="12" t="s">
        <v>32</v>
      </c>
      <c r="H11" s="12" t="s">
        <v>32</v>
      </c>
      <c r="I11" s="12" t="s">
        <v>32</v>
      </c>
      <c r="J11" s="13" t="s">
        <v>35</v>
      </c>
      <c r="K11" s="12" t="s">
        <v>32</v>
      </c>
      <c r="L11" s="16">
        <v>120</v>
      </c>
      <c r="M11" s="107">
        <v>556</v>
      </c>
      <c r="N11" s="107">
        <v>556</v>
      </c>
    </row>
    <row r="12" spans="2:14" ht="12.75">
      <c r="B12" s="17"/>
      <c r="C12" s="83"/>
      <c r="D12" s="109"/>
      <c r="E12" s="109"/>
      <c r="F12" s="18"/>
      <c r="G12" s="19"/>
      <c r="H12" s="19"/>
      <c r="I12" s="19"/>
      <c r="J12" s="20"/>
      <c r="K12" s="19"/>
      <c r="L12" s="21"/>
      <c r="M12" s="110"/>
      <c r="N12" s="110"/>
    </row>
    <row r="13" spans="2:14" ht="76.5">
      <c r="B13" s="22" t="s">
        <v>67</v>
      </c>
      <c r="C13" s="100">
        <v>306</v>
      </c>
      <c r="D13" s="111" t="s">
        <v>64</v>
      </c>
      <c r="E13" s="111" t="s">
        <v>68</v>
      </c>
      <c r="F13" s="112"/>
      <c r="G13" s="113"/>
      <c r="H13" s="113"/>
      <c r="I13" s="113"/>
      <c r="J13" s="114"/>
      <c r="K13" s="113"/>
      <c r="L13" s="23"/>
      <c r="M13" s="115">
        <f>SUM(M14)</f>
        <v>2056.6</v>
      </c>
      <c r="N13" s="115">
        <f>SUM(N14)</f>
        <v>2056.6</v>
      </c>
    </row>
    <row r="14" spans="2:14" ht="38.25">
      <c r="B14" s="6" t="s">
        <v>9</v>
      </c>
      <c r="C14" s="100">
        <v>306</v>
      </c>
      <c r="D14" s="111" t="s">
        <v>64</v>
      </c>
      <c r="E14" s="116" t="s">
        <v>68</v>
      </c>
      <c r="F14" s="24" t="s">
        <v>36</v>
      </c>
      <c r="G14" s="25" t="s">
        <v>32</v>
      </c>
      <c r="H14" s="25" t="s">
        <v>32</v>
      </c>
      <c r="I14" s="25" t="s">
        <v>32</v>
      </c>
      <c r="J14" s="26" t="s">
        <v>33</v>
      </c>
      <c r="K14" s="25" t="s">
        <v>32</v>
      </c>
      <c r="L14" s="27"/>
      <c r="M14" s="105">
        <f>M18+M25+M28+M15</f>
        <v>2056.6</v>
      </c>
      <c r="N14" s="105">
        <f>N18+N25+N28+N15</f>
        <v>2056.6</v>
      </c>
    </row>
    <row r="15" spans="2:14" ht="51">
      <c r="B15" s="79" t="s">
        <v>192</v>
      </c>
      <c r="C15" s="83">
        <v>306</v>
      </c>
      <c r="D15" s="117" t="s">
        <v>64</v>
      </c>
      <c r="E15" s="117" t="s">
        <v>68</v>
      </c>
      <c r="F15" s="29" t="s">
        <v>36</v>
      </c>
      <c r="G15" s="30" t="s">
        <v>32</v>
      </c>
      <c r="H15" s="30" t="s">
        <v>32</v>
      </c>
      <c r="I15" s="30" t="s">
        <v>32</v>
      </c>
      <c r="J15" s="26" t="s">
        <v>196</v>
      </c>
      <c r="K15" s="25" t="s">
        <v>32</v>
      </c>
      <c r="L15" s="27"/>
      <c r="M15" s="105">
        <f>M16</f>
        <v>281.3</v>
      </c>
      <c r="N15" s="105">
        <f>N16</f>
        <v>281.3</v>
      </c>
    </row>
    <row r="16" spans="2:14" ht="89.25">
      <c r="B16" s="33" t="s">
        <v>25</v>
      </c>
      <c r="C16" s="83">
        <v>306</v>
      </c>
      <c r="D16" s="117" t="s">
        <v>64</v>
      </c>
      <c r="E16" s="117" t="s">
        <v>68</v>
      </c>
      <c r="F16" s="29" t="s">
        <v>36</v>
      </c>
      <c r="G16" s="30" t="s">
        <v>32</v>
      </c>
      <c r="H16" s="30" t="s">
        <v>32</v>
      </c>
      <c r="I16" s="30" t="s">
        <v>32</v>
      </c>
      <c r="J16" s="26" t="s">
        <v>196</v>
      </c>
      <c r="K16" s="25" t="s">
        <v>32</v>
      </c>
      <c r="L16" s="139" t="s">
        <v>20</v>
      </c>
      <c r="M16" s="105">
        <f>M17</f>
        <v>281.3</v>
      </c>
      <c r="N16" s="105">
        <f>N17</f>
        <v>281.3</v>
      </c>
    </row>
    <row r="17" spans="2:14" ht="38.25">
      <c r="B17" s="35" t="s">
        <v>21</v>
      </c>
      <c r="C17" s="83">
        <v>306</v>
      </c>
      <c r="D17" s="117" t="s">
        <v>64</v>
      </c>
      <c r="E17" s="117" t="s">
        <v>68</v>
      </c>
      <c r="F17" s="29" t="s">
        <v>36</v>
      </c>
      <c r="G17" s="30" t="s">
        <v>32</v>
      </c>
      <c r="H17" s="30" t="s">
        <v>32</v>
      </c>
      <c r="I17" s="30" t="s">
        <v>32</v>
      </c>
      <c r="J17" s="26" t="s">
        <v>196</v>
      </c>
      <c r="K17" s="25" t="s">
        <v>32</v>
      </c>
      <c r="L17" s="139" t="s">
        <v>38</v>
      </c>
      <c r="M17" s="105">
        <v>281.3</v>
      </c>
      <c r="N17" s="105">
        <v>281.3</v>
      </c>
    </row>
    <row r="18" spans="2:14" ht="38.25">
      <c r="B18" s="28" t="s">
        <v>8</v>
      </c>
      <c r="C18" s="83">
        <v>306</v>
      </c>
      <c r="D18" s="117" t="s">
        <v>64</v>
      </c>
      <c r="E18" s="117" t="s">
        <v>68</v>
      </c>
      <c r="F18" s="29" t="s">
        <v>36</v>
      </c>
      <c r="G18" s="30" t="s">
        <v>32</v>
      </c>
      <c r="H18" s="30" t="s">
        <v>32</v>
      </c>
      <c r="I18" s="30" t="s">
        <v>32</v>
      </c>
      <c r="J18" s="31" t="s">
        <v>35</v>
      </c>
      <c r="K18" s="30" t="s">
        <v>32</v>
      </c>
      <c r="L18" s="32"/>
      <c r="M18" s="118">
        <f>M19+M21+M23</f>
        <v>1712.8</v>
      </c>
      <c r="N18" s="118">
        <f>N19+N21+N23</f>
        <v>1712.8</v>
      </c>
    </row>
    <row r="19" spans="2:14" ht="89.25">
      <c r="B19" s="33" t="s">
        <v>25</v>
      </c>
      <c r="C19" s="83">
        <v>306</v>
      </c>
      <c r="D19" s="84" t="s">
        <v>64</v>
      </c>
      <c r="E19" s="119" t="s">
        <v>68</v>
      </c>
      <c r="F19" s="29" t="s">
        <v>36</v>
      </c>
      <c r="G19" s="30" t="s">
        <v>32</v>
      </c>
      <c r="H19" s="30" t="s">
        <v>32</v>
      </c>
      <c r="I19" s="30" t="s">
        <v>32</v>
      </c>
      <c r="J19" s="31" t="s">
        <v>35</v>
      </c>
      <c r="K19" s="30" t="s">
        <v>32</v>
      </c>
      <c r="L19" s="34">
        <v>100</v>
      </c>
      <c r="M19" s="118">
        <f>M20</f>
        <v>1253.7</v>
      </c>
      <c r="N19" s="118">
        <f>N20</f>
        <v>1253.7</v>
      </c>
    </row>
    <row r="20" spans="2:14" ht="38.25">
      <c r="B20" s="35" t="s">
        <v>21</v>
      </c>
      <c r="C20" s="83">
        <v>306</v>
      </c>
      <c r="D20" s="117" t="s">
        <v>64</v>
      </c>
      <c r="E20" s="117" t="s">
        <v>68</v>
      </c>
      <c r="F20" s="36" t="s">
        <v>36</v>
      </c>
      <c r="G20" s="37" t="s">
        <v>32</v>
      </c>
      <c r="H20" s="37" t="s">
        <v>32</v>
      </c>
      <c r="I20" s="37" t="s">
        <v>32</v>
      </c>
      <c r="J20" s="38" t="s">
        <v>35</v>
      </c>
      <c r="K20" s="37" t="s">
        <v>32</v>
      </c>
      <c r="L20" s="39">
        <v>120</v>
      </c>
      <c r="M20" s="120">
        <v>1253.7</v>
      </c>
      <c r="N20" s="120">
        <v>1253.7</v>
      </c>
    </row>
    <row r="21" spans="2:14" ht="38.25">
      <c r="B21" s="33" t="s">
        <v>16</v>
      </c>
      <c r="C21" s="83">
        <v>306</v>
      </c>
      <c r="D21" s="84" t="s">
        <v>64</v>
      </c>
      <c r="E21" s="119" t="s">
        <v>68</v>
      </c>
      <c r="F21" s="29" t="s">
        <v>36</v>
      </c>
      <c r="G21" s="30" t="s">
        <v>32</v>
      </c>
      <c r="H21" s="30" t="s">
        <v>32</v>
      </c>
      <c r="I21" s="30" t="s">
        <v>32</v>
      </c>
      <c r="J21" s="31" t="s">
        <v>35</v>
      </c>
      <c r="K21" s="30" t="s">
        <v>32</v>
      </c>
      <c r="L21" s="34">
        <v>200</v>
      </c>
      <c r="M21" s="115">
        <f>M22</f>
        <v>447</v>
      </c>
      <c r="N21" s="115">
        <f>N22</f>
        <v>447</v>
      </c>
    </row>
    <row r="22" spans="2:14" ht="38.25">
      <c r="B22" s="35" t="s">
        <v>18</v>
      </c>
      <c r="C22" s="83">
        <v>306</v>
      </c>
      <c r="D22" s="117" t="s">
        <v>64</v>
      </c>
      <c r="E22" s="117" t="s">
        <v>68</v>
      </c>
      <c r="F22" s="36" t="s">
        <v>36</v>
      </c>
      <c r="G22" s="37" t="s">
        <v>32</v>
      </c>
      <c r="H22" s="37" t="s">
        <v>32</v>
      </c>
      <c r="I22" s="37" t="s">
        <v>32</v>
      </c>
      <c r="J22" s="38" t="s">
        <v>35</v>
      </c>
      <c r="K22" s="37" t="s">
        <v>32</v>
      </c>
      <c r="L22" s="39">
        <v>240</v>
      </c>
      <c r="M22" s="120">
        <v>447</v>
      </c>
      <c r="N22" s="120">
        <v>447</v>
      </c>
    </row>
    <row r="23" spans="2:14" ht="12.75">
      <c r="B23" s="33" t="s">
        <v>22</v>
      </c>
      <c r="C23" s="83">
        <v>306</v>
      </c>
      <c r="D23" s="84" t="s">
        <v>64</v>
      </c>
      <c r="E23" s="119" t="s">
        <v>68</v>
      </c>
      <c r="F23" s="29" t="s">
        <v>36</v>
      </c>
      <c r="G23" s="30" t="s">
        <v>32</v>
      </c>
      <c r="H23" s="30" t="s">
        <v>32</v>
      </c>
      <c r="I23" s="30" t="s">
        <v>32</v>
      </c>
      <c r="J23" s="31" t="s">
        <v>35</v>
      </c>
      <c r="K23" s="30" t="s">
        <v>32</v>
      </c>
      <c r="L23" s="34">
        <v>800</v>
      </c>
      <c r="M23" s="118">
        <f>M24</f>
        <v>12.1</v>
      </c>
      <c r="N23" s="118">
        <f>N24</f>
        <v>12.1</v>
      </c>
    </row>
    <row r="24" spans="2:14" ht="25.5">
      <c r="B24" s="35" t="s">
        <v>24</v>
      </c>
      <c r="C24" s="83">
        <v>306</v>
      </c>
      <c r="D24" s="117" t="s">
        <v>64</v>
      </c>
      <c r="E24" s="117" t="s">
        <v>68</v>
      </c>
      <c r="F24" s="36" t="s">
        <v>36</v>
      </c>
      <c r="G24" s="37" t="s">
        <v>32</v>
      </c>
      <c r="H24" s="37" t="s">
        <v>32</v>
      </c>
      <c r="I24" s="37" t="s">
        <v>32</v>
      </c>
      <c r="J24" s="38" t="s">
        <v>35</v>
      </c>
      <c r="K24" s="37" t="s">
        <v>32</v>
      </c>
      <c r="L24" s="39">
        <v>850</v>
      </c>
      <c r="M24" s="121">
        <v>12.1</v>
      </c>
      <c r="N24" s="121">
        <v>12.1</v>
      </c>
    </row>
    <row r="25" spans="2:14" ht="38.25">
      <c r="B25" s="33" t="s">
        <v>28</v>
      </c>
      <c r="C25" s="83">
        <v>306</v>
      </c>
      <c r="D25" s="84" t="s">
        <v>64</v>
      </c>
      <c r="E25" s="119" t="s">
        <v>68</v>
      </c>
      <c r="F25" s="29" t="s">
        <v>36</v>
      </c>
      <c r="G25" s="30" t="s">
        <v>32</v>
      </c>
      <c r="H25" s="30" t="s">
        <v>32</v>
      </c>
      <c r="I25" s="30" t="s">
        <v>32</v>
      </c>
      <c r="J25" s="31" t="s">
        <v>6</v>
      </c>
      <c r="K25" s="30" t="s">
        <v>32</v>
      </c>
      <c r="L25" s="34"/>
      <c r="M25" s="118">
        <f>SUM(M26)</f>
        <v>62.5</v>
      </c>
      <c r="N25" s="118">
        <f>SUM(N26)</f>
        <v>62.5</v>
      </c>
    </row>
    <row r="26" spans="2:14" ht="38.25">
      <c r="B26" s="35" t="s">
        <v>16</v>
      </c>
      <c r="C26" s="83">
        <v>306</v>
      </c>
      <c r="D26" s="117" t="s">
        <v>64</v>
      </c>
      <c r="E26" s="117" t="s">
        <v>68</v>
      </c>
      <c r="F26" s="36" t="s">
        <v>36</v>
      </c>
      <c r="G26" s="37" t="s">
        <v>32</v>
      </c>
      <c r="H26" s="37" t="s">
        <v>32</v>
      </c>
      <c r="I26" s="37" t="s">
        <v>32</v>
      </c>
      <c r="J26" s="38" t="s">
        <v>6</v>
      </c>
      <c r="K26" s="37" t="s">
        <v>32</v>
      </c>
      <c r="L26" s="39" t="s">
        <v>17</v>
      </c>
      <c r="M26" s="120">
        <f>SUM(M27)</f>
        <v>62.5</v>
      </c>
      <c r="N26" s="120">
        <f>SUM(N27)</f>
        <v>62.5</v>
      </c>
    </row>
    <row r="27" spans="2:14" ht="38.25">
      <c r="B27" s="33" t="s">
        <v>18</v>
      </c>
      <c r="C27" s="83">
        <v>306</v>
      </c>
      <c r="D27" s="84" t="s">
        <v>64</v>
      </c>
      <c r="E27" s="119" t="s">
        <v>68</v>
      </c>
      <c r="F27" s="29" t="s">
        <v>36</v>
      </c>
      <c r="G27" s="30" t="s">
        <v>32</v>
      </c>
      <c r="H27" s="30" t="s">
        <v>32</v>
      </c>
      <c r="I27" s="30" t="s">
        <v>32</v>
      </c>
      <c r="J27" s="31" t="s">
        <v>6</v>
      </c>
      <c r="K27" s="30" t="s">
        <v>32</v>
      </c>
      <c r="L27" s="34" t="s">
        <v>19</v>
      </c>
      <c r="M27" s="118">
        <v>62.5</v>
      </c>
      <c r="N27" s="118">
        <v>62.5</v>
      </c>
    </row>
    <row r="28" spans="2:14" ht="12.75" customHeight="1" hidden="1">
      <c r="B28" s="50"/>
      <c r="C28" s="83"/>
      <c r="D28" s="84"/>
      <c r="E28" s="119"/>
      <c r="F28" s="29"/>
      <c r="G28" s="30"/>
      <c r="H28" s="30"/>
      <c r="I28" s="30"/>
      <c r="J28" s="51"/>
      <c r="K28" s="30"/>
      <c r="L28" s="52"/>
      <c r="M28" s="118">
        <f>M29</f>
        <v>0</v>
      </c>
      <c r="N28" s="118">
        <f>N29</f>
        <v>0</v>
      </c>
    </row>
    <row r="29" spans="2:14" ht="12.75" customHeight="1" hidden="1">
      <c r="B29" s="35"/>
      <c r="C29" s="83"/>
      <c r="D29" s="84"/>
      <c r="E29" s="119"/>
      <c r="F29" s="29"/>
      <c r="G29" s="37"/>
      <c r="H29" s="37"/>
      <c r="I29" s="37"/>
      <c r="J29" s="53"/>
      <c r="K29" s="37"/>
      <c r="L29" s="39"/>
      <c r="M29" s="120">
        <f>M30</f>
        <v>0</v>
      </c>
      <c r="N29" s="120">
        <f>N30</f>
        <v>0</v>
      </c>
    </row>
    <row r="30" spans="2:14" ht="12.75" customHeight="1" hidden="1">
      <c r="B30" s="33"/>
      <c r="C30" s="83"/>
      <c r="D30" s="84"/>
      <c r="E30" s="119"/>
      <c r="F30" s="29"/>
      <c r="G30" s="30"/>
      <c r="H30" s="30"/>
      <c r="I30" s="30"/>
      <c r="J30" s="51"/>
      <c r="K30" s="30"/>
      <c r="L30" s="34"/>
      <c r="M30" s="118"/>
      <c r="N30" s="118"/>
    </row>
    <row r="31" spans="2:14" ht="12.75" customHeight="1" hidden="1">
      <c r="B31" s="17"/>
      <c r="C31" s="83"/>
      <c r="D31" s="117"/>
      <c r="E31" s="117"/>
      <c r="F31" s="18"/>
      <c r="G31" s="19"/>
      <c r="H31" s="19"/>
      <c r="I31" s="19"/>
      <c r="J31" s="20"/>
      <c r="K31" s="19"/>
      <c r="L31" s="21"/>
      <c r="M31" s="110"/>
      <c r="N31" s="110"/>
    </row>
    <row r="32" spans="2:14" ht="12.75">
      <c r="B32" s="22" t="s">
        <v>69</v>
      </c>
      <c r="C32" s="100">
        <v>306</v>
      </c>
      <c r="D32" s="111" t="s">
        <v>64</v>
      </c>
      <c r="E32" s="111" t="s">
        <v>70</v>
      </c>
      <c r="F32" s="112"/>
      <c r="G32" s="113"/>
      <c r="H32" s="113"/>
      <c r="I32" s="113"/>
      <c r="J32" s="114"/>
      <c r="K32" s="113"/>
      <c r="L32" s="23"/>
      <c r="M32" s="115">
        <f aca="true" t="shared" si="1" ref="M32:N35">M33</f>
        <v>0</v>
      </c>
      <c r="N32" s="115">
        <f t="shared" si="1"/>
        <v>0</v>
      </c>
    </row>
    <row r="33" spans="2:14" ht="25.5">
      <c r="B33" s="40" t="s">
        <v>58</v>
      </c>
      <c r="C33" s="100">
        <v>306</v>
      </c>
      <c r="D33" s="41" t="s">
        <v>64</v>
      </c>
      <c r="E33" s="41" t="s">
        <v>70</v>
      </c>
      <c r="F33" s="41" t="s">
        <v>37</v>
      </c>
      <c r="G33" s="42" t="s">
        <v>32</v>
      </c>
      <c r="H33" s="42" t="s">
        <v>32</v>
      </c>
      <c r="I33" s="42" t="s">
        <v>32</v>
      </c>
      <c r="J33" s="43" t="s">
        <v>33</v>
      </c>
      <c r="K33" s="42" t="s">
        <v>32</v>
      </c>
      <c r="L33" s="44"/>
      <c r="M33" s="121">
        <f t="shared" si="1"/>
        <v>0</v>
      </c>
      <c r="N33" s="121">
        <f t="shared" si="1"/>
        <v>0</v>
      </c>
    </row>
    <row r="34" spans="2:14" ht="25.5">
      <c r="B34" s="33" t="s">
        <v>58</v>
      </c>
      <c r="C34" s="83">
        <v>306</v>
      </c>
      <c r="D34" s="84" t="s">
        <v>64</v>
      </c>
      <c r="E34" s="119" t="s">
        <v>70</v>
      </c>
      <c r="F34" s="29" t="s">
        <v>37</v>
      </c>
      <c r="G34" s="30" t="s">
        <v>32</v>
      </c>
      <c r="H34" s="30" t="s">
        <v>32</v>
      </c>
      <c r="I34" s="30" t="s">
        <v>32</v>
      </c>
      <c r="J34" s="31" t="s">
        <v>46</v>
      </c>
      <c r="K34" s="30" t="s">
        <v>32</v>
      </c>
      <c r="L34" s="34"/>
      <c r="M34" s="118">
        <f t="shared" si="1"/>
        <v>0</v>
      </c>
      <c r="N34" s="118">
        <f t="shared" si="1"/>
        <v>0</v>
      </c>
    </row>
    <row r="35" spans="2:14" ht="12.75">
      <c r="B35" s="35" t="s">
        <v>22</v>
      </c>
      <c r="C35" s="83">
        <v>306</v>
      </c>
      <c r="D35" s="117" t="s">
        <v>64</v>
      </c>
      <c r="E35" s="117" t="s">
        <v>70</v>
      </c>
      <c r="F35" s="36" t="s">
        <v>37</v>
      </c>
      <c r="G35" s="37" t="s">
        <v>32</v>
      </c>
      <c r="H35" s="37" t="s">
        <v>32</v>
      </c>
      <c r="I35" s="37" t="s">
        <v>32</v>
      </c>
      <c r="J35" s="38" t="s">
        <v>46</v>
      </c>
      <c r="K35" s="37" t="s">
        <v>32</v>
      </c>
      <c r="L35" s="39" t="s">
        <v>23</v>
      </c>
      <c r="M35" s="120">
        <f t="shared" si="1"/>
        <v>0</v>
      </c>
      <c r="N35" s="120">
        <f t="shared" si="1"/>
        <v>0</v>
      </c>
    </row>
    <row r="36" spans="2:14" ht="12.75">
      <c r="B36" s="33" t="s">
        <v>14</v>
      </c>
      <c r="C36" s="83">
        <v>306</v>
      </c>
      <c r="D36" s="84" t="s">
        <v>64</v>
      </c>
      <c r="E36" s="119" t="s">
        <v>70</v>
      </c>
      <c r="F36" s="29" t="s">
        <v>37</v>
      </c>
      <c r="G36" s="30" t="s">
        <v>32</v>
      </c>
      <c r="H36" s="30" t="s">
        <v>32</v>
      </c>
      <c r="I36" s="30" t="s">
        <v>32</v>
      </c>
      <c r="J36" s="31" t="s">
        <v>46</v>
      </c>
      <c r="K36" s="30" t="s">
        <v>32</v>
      </c>
      <c r="L36" s="34">
        <v>870</v>
      </c>
      <c r="M36" s="118"/>
      <c r="N36" s="118"/>
    </row>
    <row r="37" spans="2:14" ht="12.75" customHeight="1" hidden="1">
      <c r="B37" s="17"/>
      <c r="C37" s="83"/>
      <c r="D37" s="117"/>
      <c r="E37" s="117"/>
      <c r="F37" s="18"/>
      <c r="G37" s="19"/>
      <c r="H37" s="19"/>
      <c r="I37" s="19"/>
      <c r="J37" s="20"/>
      <c r="K37" s="19"/>
      <c r="L37" s="21"/>
      <c r="M37" s="110"/>
      <c r="N37" s="110"/>
    </row>
    <row r="38" spans="2:14" ht="25.5" customHeight="1" hidden="1">
      <c r="B38" s="22" t="s">
        <v>124</v>
      </c>
      <c r="C38" s="100">
        <v>306</v>
      </c>
      <c r="D38" s="111" t="s">
        <v>64</v>
      </c>
      <c r="E38" s="119" t="s">
        <v>122</v>
      </c>
      <c r="F38" s="112"/>
      <c r="G38" s="113"/>
      <c r="H38" s="113"/>
      <c r="I38" s="113"/>
      <c r="J38" s="114"/>
      <c r="K38" s="113"/>
      <c r="L38" s="23"/>
      <c r="M38" s="115">
        <f aca="true" t="shared" si="2" ref="M38:N41">M39</f>
        <v>0</v>
      </c>
      <c r="N38" s="115">
        <f t="shared" si="2"/>
        <v>0</v>
      </c>
    </row>
    <row r="39" spans="2:14" ht="25.5" customHeight="1" hidden="1">
      <c r="B39" s="45" t="s">
        <v>126</v>
      </c>
      <c r="C39" s="100">
        <v>306</v>
      </c>
      <c r="D39" s="41" t="s">
        <v>64</v>
      </c>
      <c r="E39" s="119" t="s">
        <v>122</v>
      </c>
      <c r="F39" s="46" t="s">
        <v>123</v>
      </c>
      <c r="G39" s="47" t="s">
        <v>32</v>
      </c>
      <c r="H39" s="47" t="s">
        <v>32</v>
      </c>
      <c r="I39" s="47" t="s">
        <v>32</v>
      </c>
      <c r="J39" s="48" t="s">
        <v>33</v>
      </c>
      <c r="K39" s="47" t="s">
        <v>32</v>
      </c>
      <c r="L39" s="49"/>
      <c r="M39" s="121">
        <f t="shared" si="2"/>
        <v>0</v>
      </c>
      <c r="N39" s="121">
        <f t="shared" si="2"/>
        <v>0</v>
      </c>
    </row>
    <row r="40" spans="2:14" ht="25.5" customHeight="1" hidden="1">
      <c r="B40" s="50" t="s">
        <v>127</v>
      </c>
      <c r="C40" s="83">
        <v>306</v>
      </c>
      <c r="D40" s="84" t="s">
        <v>64</v>
      </c>
      <c r="E40" s="119" t="s">
        <v>122</v>
      </c>
      <c r="F40" s="29" t="s">
        <v>123</v>
      </c>
      <c r="G40" s="30" t="s">
        <v>32</v>
      </c>
      <c r="H40" s="30" t="s">
        <v>32</v>
      </c>
      <c r="I40" s="30" t="s">
        <v>32</v>
      </c>
      <c r="J40" s="51" t="s">
        <v>125</v>
      </c>
      <c r="K40" s="30" t="s">
        <v>32</v>
      </c>
      <c r="L40" s="52"/>
      <c r="M40" s="118">
        <f t="shared" si="2"/>
        <v>0</v>
      </c>
      <c r="N40" s="118">
        <f t="shared" si="2"/>
        <v>0</v>
      </c>
    </row>
    <row r="41" spans="2:14" ht="25.5" customHeight="1" hidden="1">
      <c r="B41" s="35" t="s">
        <v>16</v>
      </c>
      <c r="C41" s="83">
        <v>306</v>
      </c>
      <c r="D41" s="117" t="s">
        <v>64</v>
      </c>
      <c r="E41" s="119" t="s">
        <v>122</v>
      </c>
      <c r="F41" s="36" t="s">
        <v>123</v>
      </c>
      <c r="G41" s="37" t="s">
        <v>32</v>
      </c>
      <c r="H41" s="37" t="s">
        <v>32</v>
      </c>
      <c r="I41" s="37" t="s">
        <v>32</v>
      </c>
      <c r="J41" s="53" t="s">
        <v>125</v>
      </c>
      <c r="K41" s="37" t="s">
        <v>32</v>
      </c>
      <c r="L41" s="39" t="s">
        <v>17</v>
      </c>
      <c r="M41" s="120">
        <f t="shared" si="2"/>
        <v>0</v>
      </c>
      <c r="N41" s="120">
        <f t="shared" si="2"/>
        <v>0</v>
      </c>
    </row>
    <row r="42" spans="2:14" ht="38.25" customHeight="1" hidden="1">
      <c r="B42" s="33" t="s">
        <v>18</v>
      </c>
      <c r="C42" s="83">
        <v>306</v>
      </c>
      <c r="D42" s="84" t="s">
        <v>64</v>
      </c>
      <c r="E42" s="119" t="s">
        <v>122</v>
      </c>
      <c r="F42" s="29" t="s">
        <v>123</v>
      </c>
      <c r="G42" s="30" t="s">
        <v>32</v>
      </c>
      <c r="H42" s="30" t="s">
        <v>32</v>
      </c>
      <c r="I42" s="30" t="s">
        <v>32</v>
      </c>
      <c r="J42" s="51" t="s">
        <v>125</v>
      </c>
      <c r="K42" s="30" t="s">
        <v>32</v>
      </c>
      <c r="L42" s="34" t="s">
        <v>19</v>
      </c>
      <c r="M42" s="118"/>
      <c r="N42" s="118"/>
    </row>
    <row r="43" spans="2:14" ht="12.75" customHeight="1" hidden="1">
      <c r="B43" s="17"/>
      <c r="C43" s="83"/>
      <c r="D43" s="109"/>
      <c r="E43" s="109"/>
      <c r="F43" s="18"/>
      <c r="G43" s="19"/>
      <c r="H43" s="19"/>
      <c r="I43" s="19"/>
      <c r="J43" s="20"/>
      <c r="K43" s="19"/>
      <c r="L43" s="21"/>
      <c r="M43" s="110"/>
      <c r="N43" s="110"/>
    </row>
    <row r="44" spans="2:14" ht="12.75">
      <c r="B44" s="22" t="s">
        <v>71</v>
      </c>
      <c r="C44" s="100">
        <v>306</v>
      </c>
      <c r="D44" s="111" t="s">
        <v>65</v>
      </c>
      <c r="E44" s="122"/>
      <c r="F44" s="112"/>
      <c r="G44" s="113"/>
      <c r="H44" s="113"/>
      <c r="I44" s="113"/>
      <c r="J44" s="114"/>
      <c r="K44" s="113"/>
      <c r="L44" s="23"/>
      <c r="M44" s="115">
        <f aca="true" t="shared" si="3" ref="M44:N46">M45</f>
        <v>124.8</v>
      </c>
      <c r="N44" s="115">
        <f t="shared" si="3"/>
        <v>124.8</v>
      </c>
    </row>
    <row r="45" spans="2:14" ht="25.5">
      <c r="B45" s="22" t="s">
        <v>72</v>
      </c>
      <c r="C45" s="100">
        <v>306</v>
      </c>
      <c r="D45" s="111" t="s">
        <v>65</v>
      </c>
      <c r="E45" s="111" t="s">
        <v>73</v>
      </c>
      <c r="F45" s="112"/>
      <c r="G45" s="113"/>
      <c r="H45" s="113"/>
      <c r="I45" s="113"/>
      <c r="J45" s="114"/>
      <c r="K45" s="113"/>
      <c r="L45" s="23"/>
      <c r="M45" s="115">
        <f t="shared" si="3"/>
        <v>124.8</v>
      </c>
      <c r="N45" s="115">
        <f t="shared" si="3"/>
        <v>124.8</v>
      </c>
    </row>
    <row r="46" spans="2:14" ht="25.5">
      <c r="B46" s="40" t="s">
        <v>10</v>
      </c>
      <c r="C46" s="100">
        <v>306</v>
      </c>
      <c r="D46" s="111" t="s">
        <v>65</v>
      </c>
      <c r="E46" s="111" t="s">
        <v>73</v>
      </c>
      <c r="F46" s="46" t="s">
        <v>39</v>
      </c>
      <c r="G46" s="47" t="s">
        <v>32</v>
      </c>
      <c r="H46" s="47" t="s">
        <v>32</v>
      </c>
      <c r="I46" s="47" t="s">
        <v>32</v>
      </c>
      <c r="J46" s="48" t="s">
        <v>33</v>
      </c>
      <c r="K46" s="47" t="s">
        <v>32</v>
      </c>
      <c r="L46" s="54"/>
      <c r="M46" s="121">
        <f t="shared" si="3"/>
        <v>124.8</v>
      </c>
      <c r="N46" s="121">
        <f t="shared" si="3"/>
        <v>124.8</v>
      </c>
    </row>
    <row r="47" spans="2:14" ht="38.25">
      <c r="B47" s="33" t="s">
        <v>27</v>
      </c>
      <c r="C47" s="83">
        <v>306</v>
      </c>
      <c r="D47" s="84" t="s">
        <v>65</v>
      </c>
      <c r="E47" s="84" t="s">
        <v>73</v>
      </c>
      <c r="F47" s="29" t="s">
        <v>39</v>
      </c>
      <c r="G47" s="30" t="s">
        <v>32</v>
      </c>
      <c r="H47" s="30" t="s">
        <v>32</v>
      </c>
      <c r="I47" s="30" t="s">
        <v>32</v>
      </c>
      <c r="J47" s="31" t="s">
        <v>5</v>
      </c>
      <c r="K47" s="30" t="s">
        <v>32</v>
      </c>
      <c r="L47" s="34"/>
      <c r="M47" s="118">
        <f>M48+M50</f>
        <v>124.8</v>
      </c>
      <c r="N47" s="118">
        <f>N48+N50</f>
        <v>124.8</v>
      </c>
    </row>
    <row r="48" spans="2:14" ht="89.25">
      <c r="B48" s="35" t="s">
        <v>25</v>
      </c>
      <c r="C48" s="83">
        <v>306</v>
      </c>
      <c r="D48" s="84" t="s">
        <v>65</v>
      </c>
      <c r="E48" s="84" t="s">
        <v>73</v>
      </c>
      <c r="F48" s="36" t="s">
        <v>39</v>
      </c>
      <c r="G48" s="37" t="s">
        <v>32</v>
      </c>
      <c r="H48" s="37" t="s">
        <v>32</v>
      </c>
      <c r="I48" s="37" t="s">
        <v>32</v>
      </c>
      <c r="J48" s="38" t="s">
        <v>5</v>
      </c>
      <c r="K48" s="37" t="s">
        <v>32</v>
      </c>
      <c r="L48" s="39" t="s">
        <v>20</v>
      </c>
      <c r="M48" s="120">
        <f>M49</f>
        <v>95.8</v>
      </c>
      <c r="N48" s="120">
        <f>N49</f>
        <v>95.8</v>
      </c>
    </row>
    <row r="49" spans="2:14" ht="38.25">
      <c r="B49" s="33" t="s">
        <v>21</v>
      </c>
      <c r="C49" s="83">
        <v>306</v>
      </c>
      <c r="D49" s="84" t="s">
        <v>65</v>
      </c>
      <c r="E49" s="84" t="s">
        <v>73</v>
      </c>
      <c r="F49" s="29" t="s">
        <v>39</v>
      </c>
      <c r="G49" s="30" t="s">
        <v>32</v>
      </c>
      <c r="H49" s="30" t="s">
        <v>32</v>
      </c>
      <c r="I49" s="30" t="s">
        <v>32</v>
      </c>
      <c r="J49" s="31" t="s">
        <v>5</v>
      </c>
      <c r="K49" s="30" t="s">
        <v>32</v>
      </c>
      <c r="L49" s="34" t="s">
        <v>38</v>
      </c>
      <c r="M49" s="118">
        <v>95.8</v>
      </c>
      <c r="N49" s="118">
        <v>95.8</v>
      </c>
    </row>
    <row r="50" spans="2:14" ht="38.25">
      <c r="B50" s="35" t="s">
        <v>16</v>
      </c>
      <c r="C50" s="83">
        <v>306</v>
      </c>
      <c r="D50" s="84" t="s">
        <v>65</v>
      </c>
      <c r="E50" s="84" t="s">
        <v>73</v>
      </c>
      <c r="F50" s="36" t="s">
        <v>39</v>
      </c>
      <c r="G50" s="37" t="s">
        <v>32</v>
      </c>
      <c r="H50" s="37" t="s">
        <v>32</v>
      </c>
      <c r="I50" s="37" t="s">
        <v>32</v>
      </c>
      <c r="J50" s="38" t="s">
        <v>5</v>
      </c>
      <c r="K50" s="37" t="s">
        <v>32</v>
      </c>
      <c r="L50" s="39" t="s">
        <v>17</v>
      </c>
      <c r="M50" s="120">
        <f>SUM(M51)</f>
        <v>29</v>
      </c>
      <c r="N50" s="120">
        <f>SUM(N51)</f>
        <v>29</v>
      </c>
    </row>
    <row r="51" spans="2:14" ht="38.25">
      <c r="B51" s="33" t="s">
        <v>18</v>
      </c>
      <c r="C51" s="83">
        <v>306</v>
      </c>
      <c r="D51" s="84" t="s">
        <v>65</v>
      </c>
      <c r="E51" s="84" t="s">
        <v>73</v>
      </c>
      <c r="F51" s="29" t="s">
        <v>39</v>
      </c>
      <c r="G51" s="30" t="s">
        <v>32</v>
      </c>
      <c r="H51" s="30" t="s">
        <v>32</v>
      </c>
      <c r="I51" s="30" t="s">
        <v>32</v>
      </c>
      <c r="J51" s="31" t="s">
        <v>5</v>
      </c>
      <c r="K51" s="30" t="s">
        <v>32</v>
      </c>
      <c r="L51" s="34" t="s">
        <v>19</v>
      </c>
      <c r="M51" s="118">
        <v>29</v>
      </c>
      <c r="N51" s="118">
        <v>29</v>
      </c>
    </row>
    <row r="52" spans="2:14" ht="12.75">
      <c r="B52" s="17"/>
      <c r="C52" s="83"/>
      <c r="D52" s="109"/>
      <c r="E52" s="109"/>
      <c r="F52" s="18"/>
      <c r="G52" s="19"/>
      <c r="H52" s="19"/>
      <c r="I52" s="19"/>
      <c r="J52" s="20"/>
      <c r="K52" s="19"/>
      <c r="L52" s="21"/>
      <c r="M52" s="110"/>
      <c r="N52" s="110"/>
    </row>
    <row r="53" spans="2:14" ht="25.5">
      <c r="B53" s="22" t="s">
        <v>74</v>
      </c>
      <c r="C53" s="100">
        <v>306</v>
      </c>
      <c r="D53" s="111" t="s">
        <v>73</v>
      </c>
      <c r="E53" s="111"/>
      <c r="F53" s="55"/>
      <c r="G53" s="56"/>
      <c r="H53" s="56"/>
      <c r="I53" s="56"/>
      <c r="J53" s="57"/>
      <c r="K53" s="56"/>
      <c r="L53" s="52"/>
      <c r="M53" s="115">
        <f>SUM(M54+M62)</f>
        <v>61.2</v>
      </c>
      <c r="N53" s="115">
        <f>SUM(N54+N62)</f>
        <v>6.2</v>
      </c>
    </row>
    <row r="54" spans="2:14" ht="38.25" customHeight="1" hidden="1">
      <c r="B54" s="22" t="s">
        <v>75</v>
      </c>
      <c r="C54" s="100">
        <v>306</v>
      </c>
      <c r="D54" s="111" t="s">
        <v>73</v>
      </c>
      <c r="E54" s="111" t="s">
        <v>76</v>
      </c>
      <c r="F54" s="55"/>
      <c r="G54" s="56"/>
      <c r="H54" s="56"/>
      <c r="I54" s="56"/>
      <c r="J54" s="57"/>
      <c r="K54" s="56"/>
      <c r="L54" s="52"/>
      <c r="M54" s="115">
        <f>SUM(M55)</f>
        <v>0</v>
      </c>
      <c r="N54" s="115">
        <f>SUM(N55)</f>
        <v>0</v>
      </c>
    </row>
    <row r="55" spans="2:14" ht="38.25" customHeight="1" hidden="1">
      <c r="B55" s="40" t="s">
        <v>11</v>
      </c>
      <c r="C55" s="100">
        <v>306</v>
      </c>
      <c r="D55" s="41" t="s">
        <v>73</v>
      </c>
      <c r="E55" s="41" t="s">
        <v>76</v>
      </c>
      <c r="F55" s="46" t="s">
        <v>40</v>
      </c>
      <c r="G55" s="47" t="s">
        <v>32</v>
      </c>
      <c r="H55" s="47" t="s">
        <v>32</v>
      </c>
      <c r="I55" s="47" t="s">
        <v>32</v>
      </c>
      <c r="J55" s="48" t="s">
        <v>33</v>
      </c>
      <c r="K55" s="47" t="s">
        <v>32</v>
      </c>
      <c r="L55" s="49"/>
      <c r="M55" s="121">
        <f>M56+M59</f>
        <v>0</v>
      </c>
      <c r="N55" s="121">
        <f>N56+N59</f>
        <v>0</v>
      </c>
    </row>
    <row r="56" spans="2:14" ht="63.75" customHeight="1" hidden="1">
      <c r="B56" s="33" t="s">
        <v>120</v>
      </c>
      <c r="C56" s="83">
        <v>306</v>
      </c>
      <c r="D56" s="84" t="s">
        <v>73</v>
      </c>
      <c r="E56" s="84" t="s">
        <v>76</v>
      </c>
      <c r="F56" s="29" t="s">
        <v>40</v>
      </c>
      <c r="G56" s="30" t="s">
        <v>32</v>
      </c>
      <c r="H56" s="30" t="s">
        <v>32</v>
      </c>
      <c r="I56" s="30" t="s">
        <v>32</v>
      </c>
      <c r="J56" s="31" t="s">
        <v>49</v>
      </c>
      <c r="K56" s="30" t="s">
        <v>32</v>
      </c>
      <c r="L56" s="34"/>
      <c r="M56" s="118">
        <f>M57</f>
        <v>0</v>
      </c>
      <c r="N56" s="118">
        <f>N57</f>
        <v>0</v>
      </c>
    </row>
    <row r="57" spans="2:14" ht="25.5" customHeight="1" hidden="1">
      <c r="B57" s="35" t="s">
        <v>16</v>
      </c>
      <c r="C57" s="83">
        <v>306</v>
      </c>
      <c r="D57" s="84" t="s">
        <v>73</v>
      </c>
      <c r="E57" s="84" t="s">
        <v>76</v>
      </c>
      <c r="F57" s="36" t="s">
        <v>40</v>
      </c>
      <c r="G57" s="37" t="s">
        <v>32</v>
      </c>
      <c r="H57" s="37" t="s">
        <v>32</v>
      </c>
      <c r="I57" s="37" t="s">
        <v>32</v>
      </c>
      <c r="J57" s="38" t="s">
        <v>49</v>
      </c>
      <c r="K57" s="37" t="s">
        <v>32</v>
      </c>
      <c r="L57" s="39" t="s">
        <v>17</v>
      </c>
      <c r="M57" s="120">
        <f>M58</f>
        <v>0</v>
      </c>
      <c r="N57" s="120">
        <f>N58</f>
        <v>0</v>
      </c>
    </row>
    <row r="58" spans="2:14" ht="38.25" customHeight="1" hidden="1">
      <c r="B58" s="33" t="s">
        <v>18</v>
      </c>
      <c r="C58" s="83">
        <v>306</v>
      </c>
      <c r="D58" s="84" t="s">
        <v>73</v>
      </c>
      <c r="E58" s="84" t="s">
        <v>76</v>
      </c>
      <c r="F58" s="29" t="s">
        <v>40</v>
      </c>
      <c r="G58" s="30" t="s">
        <v>32</v>
      </c>
      <c r="H58" s="30" t="s">
        <v>32</v>
      </c>
      <c r="I58" s="30" t="s">
        <v>32</v>
      </c>
      <c r="J58" s="31" t="s">
        <v>49</v>
      </c>
      <c r="K58" s="30" t="s">
        <v>32</v>
      </c>
      <c r="L58" s="34" t="s">
        <v>19</v>
      </c>
      <c r="M58" s="118"/>
      <c r="N58" s="118"/>
    </row>
    <row r="59" spans="2:14" ht="25.5" customHeight="1" hidden="1">
      <c r="B59" s="33" t="s">
        <v>97</v>
      </c>
      <c r="C59" s="83">
        <v>306</v>
      </c>
      <c r="D59" s="84" t="s">
        <v>73</v>
      </c>
      <c r="E59" s="84" t="s">
        <v>76</v>
      </c>
      <c r="F59" s="29" t="s">
        <v>40</v>
      </c>
      <c r="G59" s="30" t="s">
        <v>32</v>
      </c>
      <c r="H59" s="30" t="s">
        <v>32</v>
      </c>
      <c r="I59" s="30" t="s">
        <v>32</v>
      </c>
      <c r="J59" s="31" t="s">
        <v>98</v>
      </c>
      <c r="K59" s="30" t="s">
        <v>32</v>
      </c>
      <c r="L59" s="34"/>
      <c r="M59" s="118">
        <f>M60</f>
        <v>0</v>
      </c>
      <c r="N59" s="118">
        <f>N60</f>
        <v>0</v>
      </c>
    </row>
    <row r="60" spans="2:14" ht="25.5" customHeight="1" hidden="1">
      <c r="B60" s="35" t="s">
        <v>16</v>
      </c>
      <c r="C60" s="83">
        <v>306</v>
      </c>
      <c r="D60" s="84" t="s">
        <v>73</v>
      </c>
      <c r="E60" s="84" t="s">
        <v>76</v>
      </c>
      <c r="F60" s="36" t="s">
        <v>40</v>
      </c>
      <c r="G60" s="37" t="s">
        <v>32</v>
      </c>
      <c r="H60" s="37" t="s">
        <v>32</v>
      </c>
      <c r="I60" s="37" t="s">
        <v>32</v>
      </c>
      <c r="J60" s="31" t="s">
        <v>98</v>
      </c>
      <c r="K60" s="37" t="s">
        <v>32</v>
      </c>
      <c r="L60" s="39" t="s">
        <v>17</v>
      </c>
      <c r="M60" s="120">
        <f>M61</f>
        <v>0</v>
      </c>
      <c r="N60" s="120">
        <f>N61</f>
        <v>0</v>
      </c>
    </row>
    <row r="61" spans="2:14" ht="38.25" customHeight="1" hidden="1">
      <c r="B61" s="33" t="s">
        <v>18</v>
      </c>
      <c r="C61" s="83">
        <v>306</v>
      </c>
      <c r="D61" s="84" t="s">
        <v>73</v>
      </c>
      <c r="E61" s="84" t="s">
        <v>76</v>
      </c>
      <c r="F61" s="29" t="s">
        <v>40</v>
      </c>
      <c r="G61" s="30" t="s">
        <v>32</v>
      </c>
      <c r="H61" s="30" t="s">
        <v>32</v>
      </c>
      <c r="I61" s="30" t="s">
        <v>32</v>
      </c>
      <c r="J61" s="31" t="s">
        <v>98</v>
      </c>
      <c r="K61" s="30" t="s">
        <v>32</v>
      </c>
      <c r="L61" s="34" t="s">
        <v>19</v>
      </c>
      <c r="M61" s="118"/>
      <c r="N61" s="118"/>
    </row>
    <row r="62" spans="2:14" ht="12.75">
      <c r="B62" s="186" t="s">
        <v>29</v>
      </c>
      <c r="C62" s="187">
        <v>306</v>
      </c>
      <c r="D62" s="188" t="s">
        <v>73</v>
      </c>
      <c r="E62" s="188" t="s">
        <v>77</v>
      </c>
      <c r="F62" s="72"/>
      <c r="G62" s="189"/>
      <c r="H62" s="189"/>
      <c r="I62" s="189"/>
      <c r="J62" s="190"/>
      <c r="K62" s="189"/>
      <c r="L62" s="191"/>
      <c r="M62" s="192">
        <f>SUM(M64+M67)</f>
        <v>61.2</v>
      </c>
      <c r="N62" s="192">
        <f>SUM(N64+N67)</f>
        <v>6.2</v>
      </c>
    </row>
    <row r="63" spans="2:14" ht="51">
      <c r="B63" s="181" t="s">
        <v>12</v>
      </c>
      <c r="C63" s="182">
        <v>306</v>
      </c>
      <c r="D63" s="188" t="s">
        <v>73</v>
      </c>
      <c r="E63" s="216">
        <v>10</v>
      </c>
      <c r="F63" s="217">
        <v>26</v>
      </c>
      <c r="G63" s="218">
        <v>0</v>
      </c>
      <c r="H63" s="218">
        <v>0</v>
      </c>
      <c r="I63" s="218">
        <v>0</v>
      </c>
      <c r="J63" s="219">
        <v>0</v>
      </c>
      <c r="K63" s="220">
        <v>0</v>
      </c>
      <c r="L63" s="183"/>
      <c r="M63" s="196">
        <v>75</v>
      </c>
      <c r="N63" s="196">
        <v>6.2</v>
      </c>
    </row>
    <row r="64" spans="2:14" ht="51">
      <c r="B64" s="181" t="s">
        <v>12</v>
      </c>
      <c r="C64" s="182">
        <v>306</v>
      </c>
      <c r="D64" s="188" t="s">
        <v>73</v>
      </c>
      <c r="E64" s="216">
        <v>10</v>
      </c>
      <c r="F64" s="221">
        <v>26</v>
      </c>
      <c r="G64" s="222">
        <v>0</v>
      </c>
      <c r="H64" s="222">
        <v>0</v>
      </c>
      <c r="I64" s="222">
        <v>0</v>
      </c>
      <c r="J64" s="223">
        <v>8014</v>
      </c>
      <c r="K64" s="220">
        <v>0</v>
      </c>
      <c r="L64" s="183"/>
      <c r="M64" s="196">
        <v>55</v>
      </c>
      <c r="N64" s="196"/>
    </row>
    <row r="65" spans="2:14" ht="38.25">
      <c r="B65" s="181" t="s">
        <v>16</v>
      </c>
      <c r="C65" s="184">
        <v>306</v>
      </c>
      <c r="D65" s="188" t="s">
        <v>73</v>
      </c>
      <c r="E65" s="224">
        <v>10</v>
      </c>
      <c r="F65" s="225">
        <v>26</v>
      </c>
      <c r="G65" s="226">
        <v>0</v>
      </c>
      <c r="H65" s="226">
        <v>0</v>
      </c>
      <c r="I65" s="226">
        <v>0</v>
      </c>
      <c r="J65" s="227">
        <v>8014</v>
      </c>
      <c r="K65" s="228">
        <v>0</v>
      </c>
      <c r="L65" s="185">
        <v>200</v>
      </c>
      <c r="M65" s="197">
        <v>55</v>
      </c>
      <c r="N65" s="197"/>
    </row>
    <row r="66" spans="2:14" ht="38.25">
      <c r="B66" s="181" t="s">
        <v>18</v>
      </c>
      <c r="C66" s="184">
        <v>306</v>
      </c>
      <c r="D66" s="188" t="s">
        <v>73</v>
      </c>
      <c r="E66" s="224">
        <v>10</v>
      </c>
      <c r="F66" s="225">
        <v>26</v>
      </c>
      <c r="G66" s="226">
        <v>0</v>
      </c>
      <c r="H66" s="226">
        <v>0</v>
      </c>
      <c r="I66" s="226">
        <v>0</v>
      </c>
      <c r="J66" s="227">
        <v>8014</v>
      </c>
      <c r="K66" s="228">
        <v>0</v>
      </c>
      <c r="L66" s="185">
        <v>240</v>
      </c>
      <c r="M66" s="197">
        <v>55</v>
      </c>
      <c r="N66" s="197"/>
    </row>
    <row r="67" spans="2:14" ht="38.25">
      <c r="B67" s="193" t="s">
        <v>157</v>
      </c>
      <c r="C67" s="194">
        <v>306</v>
      </c>
      <c r="D67" s="188" t="s">
        <v>73</v>
      </c>
      <c r="E67" s="229">
        <v>10</v>
      </c>
      <c r="F67" s="221">
        <v>26</v>
      </c>
      <c r="G67" s="222">
        <v>0</v>
      </c>
      <c r="H67" s="222">
        <v>0</v>
      </c>
      <c r="I67" s="222">
        <v>0</v>
      </c>
      <c r="J67" s="223" t="s">
        <v>133</v>
      </c>
      <c r="K67" s="230">
        <v>0</v>
      </c>
      <c r="L67" s="195"/>
      <c r="M67" s="198">
        <v>6.2</v>
      </c>
      <c r="N67" s="198">
        <v>6.2</v>
      </c>
    </row>
    <row r="68" spans="2:14" ht="38.25">
      <c r="B68" s="181" t="s">
        <v>16</v>
      </c>
      <c r="C68" s="184">
        <v>306</v>
      </c>
      <c r="D68" s="188" t="s">
        <v>73</v>
      </c>
      <c r="E68" s="224">
        <v>10</v>
      </c>
      <c r="F68" s="225">
        <v>26</v>
      </c>
      <c r="G68" s="226">
        <v>0</v>
      </c>
      <c r="H68" s="226">
        <v>0</v>
      </c>
      <c r="I68" s="226">
        <v>0</v>
      </c>
      <c r="J68" s="227" t="s">
        <v>133</v>
      </c>
      <c r="K68" s="228">
        <v>0</v>
      </c>
      <c r="L68" s="185">
        <v>200</v>
      </c>
      <c r="M68" s="197">
        <v>6.2</v>
      </c>
      <c r="N68" s="197">
        <v>6.2</v>
      </c>
    </row>
    <row r="69" spans="2:14" ht="38.25">
      <c r="B69" s="181" t="s">
        <v>18</v>
      </c>
      <c r="C69" s="184">
        <v>306</v>
      </c>
      <c r="D69" s="188" t="s">
        <v>73</v>
      </c>
      <c r="E69" s="224">
        <v>10</v>
      </c>
      <c r="F69" s="231">
        <v>26</v>
      </c>
      <c r="G69" s="232">
        <v>0</v>
      </c>
      <c r="H69" s="232">
        <v>0</v>
      </c>
      <c r="I69" s="232">
        <v>0</v>
      </c>
      <c r="J69" s="233" t="s">
        <v>133</v>
      </c>
      <c r="K69" s="228">
        <v>0</v>
      </c>
      <c r="L69" s="185">
        <v>240</v>
      </c>
      <c r="M69" s="197">
        <v>6.2</v>
      </c>
      <c r="N69" s="197">
        <v>6.2</v>
      </c>
    </row>
    <row r="70" spans="2:14" ht="12.75">
      <c r="B70" s="17"/>
      <c r="C70" s="180"/>
      <c r="D70" s="109"/>
      <c r="E70" s="109"/>
      <c r="F70" s="18"/>
      <c r="G70" s="19"/>
      <c r="H70" s="19"/>
      <c r="I70" s="19"/>
      <c r="J70" s="20"/>
      <c r="K70" s="19"/>
      <c r="L70" s="21"/>
      <c r="M70" s="110"/>
      <c r="N70" s="110"/>
    </row>
    <row r="71" spans="2:14" ht="12.75">
      <c r="B71" s="22" t="s">
        <v>78</v>
      </c>
      <c r="C71" s="100">
        <v>306</v>
      </c>
      <c r="D71" s="111" t="s">
        <v>68</v>
      </c>
      <c r="E71" s="111"/>
      <c r="F71" s="123"/>
      <c r="G71" s="124"/>
      <c r="H71" s="124"/>
      <c r="I71" s="124"/>
      <c r="J71" s="125"/>
      <c r="K71" s="124"/>
      <c r="L71" s="32"/>
      <c r="M71" s="115">
        <f>M72+M83</f>
        <v>422</v>
      </c>
      <c r="N71" s="115">
        <f>N72+N83</f>
        <v>422</v>
      </c>
    </row>
    <row r="72" spans="2:14" ht="25.5">
      <c r="B72" s="22" t="s">
        <v>81</v>
      </c>
      <c r="C72" s="100">
        <v>306</v>
      </c>
      <c r="D72" s="111" t="s">
        <v>68</v>
      </c>
      <c r="E72" s="111" t="s">
        <v>76</v>
      </c>
      <c r="F72" s="55"/>
      <c r="G72" s="56"/>
      <c r="H72" s="56"/>
      <c r="I72" s="56"/>
      <c r="J72" s="58"/>
      <c r="K72" s="56"/>
      <c r="L72" s="52"/>
      <c r="M72" s="115">
        <f>M73</f>
        <v>362</v>
      </c>
      <c r="N72" s="115">
        <f>N73</f>
        <v>362</v>
      </c>
    </row>
    <row r="73" spans="2:14" ht="12.75">
      <c r="B73" s="126"/>
      <c r="C73" s="100">
        <v>306</v>
      </c>
      <c r="D73" s="111" t="s">
        <v>68</v>
      </c>
      <c r="E73" s="116" t="s">
        <v>76</v>
      </c>
      <c r="F73" s="46" t="s">
        <v>41</v>
      </c>
      <c r="G73" s="47" t="s">
        <v>32</v>
      </c>
      <c r="H73" s="47" t="s">
        <v>32</v>
      </c>
      <c r="I73" s="47" t="s">
        <v>32</v>
      </c>
      <c r="J73" s="127" t="s">
        <v>33</v>
      </c>
      <c r="K73" s="47" t="s">
        <v>32</v>
      </c>
      <c r="L73" s="49"/>
      <c r="M73" s="121">
        <f>M74+M77+M80</f>
        <v>362</v>
      </c>
      <c r="N73" s="121">
        <f>N74+N77+N80</f>
        <v>362</v>
      </c>
    </row>
    <row r="74" spans="2:14" ht="102">
      <c r="B74" s="59" t="s">
        <v>158</v>
      </c>
      <c r="C74" s="100">
        <v>306</v>
      </c>
      <c r="D74" s="111" t="s">
        <v>68</v>
      </c>
      <c r="E74" s="116" t="s">
        <v>76</v>
      </c>
      <c r="F74" s="46" t="s">
        <v>41</v>
      </c>
      <c r="G74" s="47" t="s">
        <v>32</v>
      </c>
      <c r="H74" s="47" t="s">
        <v>32</v>
      </c>
      <c r="I74" s="47" t="s">
        <v>32</v>
      </c>
      <c r="J74" s="48" t="s">
        <v>134</v>
      </c>
      <c r="K74" s="47" t="s">
        <v>32</v>
      </c>
      <c r="L74" s="49"/>
      <c r="M74" s="121">
        <f>SUM(M75)</f>
        <v>362</v>
      </c>
      <c r="N74" s="121">
        <f>SUM(N75)</f>
        <v>362</v>
      </c>
    </row>
    <row r="75" spans="2:14" ht="38.25">
      <c r="B75" s="33" t="s">
        <v>16</v>
      </c>
      <c r="C75" s="83">
        <v>306</v>
      </c>
      <c r="D75" s="84" t="s">
        <v>68</v>
      </c>
      <c r="E75" s="119" t="s">
        <v>76</v>
      </c>
      <c r="F75" s="46" t="s">
        <v>41</v>
      </c>
      <c r="G75" s="30" t="s">
        <v>32</v>
      </c>
      <c r="H75" s="30" t="s">
        <v>32</v>
      </c>
      <c r="I75" s="30" t="s">
        <v>32</v>
      </c>
      <c r="J75" s="31" t="s">
        <v>134</v>
      </c>
      <c r="K75" s="30" t="s">
        <v>32</v>
      </c>
      <c r="L75" s="34" t="s">
        <v>17</v>
      </c>
      <c r="M75" s="118">
        <f>SUM(M76)</f>
        <v>362</v>
      </c>
      <c r="N75" s="118">
        <f>SUM(N76)</f>
        <v>362</v>
      </c>
    </row>
    <row r="76" spans="2:14" ht="38.25">
      <c r="B76" s="35" t="s">
        <v>18</v>
      </c>
      <c r="C76" s="83">
        <v>306</v>
      </c>
      <c r="D76" s="84" t="s">
        <v>68</v>
      </c>
      <c r="E76" s="119" t="s">
        <v>76</v>
      </c>
      <c r="F76" s="46" t="s">
        <v>41</v>
      </c>
      <c r="G76" s="37" t="s">
        <v>32</v>
      </c>
      <c r="H76" s="37" t="s">
        <v>32</v>
      </c>
      <c r="I76" s="37" t="s">
        <v>32</v>
      </c>
      <c r="J76" s="38" t="s">
        <v>134</v>
      </c>
      <c r="K76" s="37" t="s">
        <v>32</v>
      </c>
      <c r="L76" s="39" t="s">
        <v>19</v>
      </c>
      <c r="M76" s="120">
        <v>362</v>
      </c>
      <c r="N76" s="120">
        <v>362</v>
      </c>
    </row>
    <row r="77" spans="2:14" ht="12.75" customHeight="1" hidden="1">
      <c r="B77" s="50" t="s">
        <v>47</v>
      </c>
      <c r="C77" s="83">
        <v>306</v>
      </c>
      <c r="D77" s="84" t="s">
        <v>68</v>
      </c>
      <c r="E77" s="119" t="s">
        <v>76</v>
      </c>
      <c r="F77" s="46" t="s">
        <v>119</v>
      </c>
      <c r="G77" s="30" t="s">
        <v>32</v>
      </c>
      <c r="H77" s="30" t="s">
        <v>32</v>
      </c>
      <c r="I77" s="30" t="s">
        <v>32</v>
      </c>
      <c r="J77" s="51" t="s">
        <v>48</v>
      </c>
      <c r="K77" s="30" t="s">
        <v>32</v>
      </c>
      <c r="L77" s="52"/>
      <c r="M77" s="118">
        <f>M78</f>
        <v>0</v>
      </c>
      <c r="N77" s="118">
        <f>N78</f>
        <v>0</v>
      </c>
    </row>
    <row r="78" spans="2:14" ht="25.5" customHeight="1" hidden="1">
      <c r="B78" s="35" t="s">
        <v>16</v>
      </c>
      <c r="C78" s="83">
        <v>306</v>
      </c>
      <c r="D78" s="84" t="s">
        <v>68</v>
      </c>
      <c r="E78" s="119" t="s">
        <v>76</v>
      </c>
      <c r="F78" s="46" t="s">
        <v>119</v>
      </c>
      <c r="G78" s="37" t="s">
        <v>32</v>
      </c>
      <c r="H78" s="37" t="s">
        <v>32</v>
      </c>
      <c r="I78" s="37" t="s">
        <v>32</v>
      </c>
      <c r="J78" s="53" t="s">
        <v>48</v>
      </c>
      <c r="K78" s="37" t="s">
        <v>32</v>
      </c>
      <c r="L78" s="39" t="s">
        <v>17</v>
      </c>
      <c r="M78" s="120">
        <f>M79</f>
        <v>0</v>
      </c>
      <c r="N78" s="120">
        <f>N79</f>
        <v>0</v>
      </c>
    </row>
    <row r="79" spans="2:14" ht="38.25" customHeight="1" hidden="1">
      <c r="B79" s="33" t="s">
        <v>18</v>
      </c>
      <c r="C79" s="83">
        <v>306</v>
      </c>
      <c r="D79" s="84" t="s">
        <v>68</v>
      </c>
      <c r="E79" s="119" t="s">
        <v>76</v>
      </c>
      <c r="F79" s="46" t="s">
        <v>119</v>
      </c>
      <c r="G79" s="30" t="s">
        <v>32</v>
      </c>
      <c r="H79" s="30" t="s">
        <v>32</v>
      </c>
      <c r="I79" s="30" t="s">
        <v>32</v>
      </c>
      <c r="J79" s="51" t="s">
        <v>48</v>
      </c>
      <c r="K79" s="30" t="s">
        <v>32</v>
      </c>
      <c r="L79" s="34" t="s">
        <v>19</v>
      </c>
      <c r="M79" s="118">
        <v>0</v>
      </c>
      <c r="N79" s="118">
        <v>0</v>
      </c>
    </row>
    <row r="80" spans="2:14" ht="51" customHeight="1" hidden="1">
      <c r="B80" s="60" t="s">
        <v>50</v>
      </c>
      <c r="C80" s="100">
        <v>306</v>
      </c>
      <c r="D80" s="111" t="s">
        <v>68</v>
      </c>
      <c r="E80" s="116" t="s">
        <v>76</v>
      </c>
      <c r="F80" s="46" t="s">
        <v>119</v>
      </c>
      <c r="G80" s="56" t="s">
        <v>32</v>
      </c>
      <c r="H80" s="56" t="s">
        <v>32</v>
      </c>
      <c r="I80" s="56" t="s">
        <v>32</v>
      </c>
      <c r="J80" s="57" t="s">
        <v>51</v>
      </c>
      <c r="K80" s="56" t="s">
        <v>32</v>
      </c>
      <c r="L80" s="52"/>
      <c r="M80" s="115">
        <f>SUM(M81)</f>
        <v>0</v>
      </c>
      <c r="N80" s="115">
        <f>SUM(N81)</f>
        <v>0</v>
      </c>
    </row>
    <row r="81" spans="2:14" ht="25.5" customHeight="1" hidden="1">
      <c r="B81" s="35" t="s">
        <v>16</v>
      </c>
      <c r="C81" s="83">
        <v>306</v>
      </c>
      <c r="D81" s="84" t="s">
        <v>68</v>
      </c>
      <c r="E81" s="119" t="s">
        <v>76</v>
      </c>
      <c r="F81" s="46" t="s">
        <v>119</v>
      </c>
      <c r="G81" s="37" t="s">
        <v>32</v>
      </c>
      <c r="H81" s="37" t="s">
        <v>32</v>
      </c>
      <c r="I81" s="37" t="s">
        <v>32</v>
      </c>
      <c r="J81" s="38" t="s">
        <v>51</v>
      </c>
      <c r="K81" s="37" t="s">
        <v>32</v>
      </c>
      <c r="L81" s="39" t="s">
        <v>17</v>
      </c>
      <c r="M81" s="120">
        <f>M82</f>
        <v>0</v>
      </c>
      <c r="N81" s="120">
        <f>N82</f>
        <v>0</v>
      </c>
    </row>
    <row r="82" spans="2:14" ht="38.25" customHeight="1" hidden="1">
      <c r="B82" s="33" t="s">
        <v>18</v>
      </c>
      <c r="C82" s="83">
        <v>306</v>
      </c>
      <c r="D82" s="84" t="s">
        <v>68</v>
      </c>
      <c r="E82" s="119" t="s">
        <v>76</v>
      </c>
      <c r="F82" s="46" t="s">
        <v>119</v>
      </c>
      <c r="G82" s="30" t="s">
        <v>32</v>
      </c>
      <c r="H82" s="30" t="s">
        <v>32</v>
      </c>
      <c r="I82" s="30" t="s">
        <v>32</v>
      </c>
      <c r="J82" s="31" t="s">
        <v>51</v>
      </c>
      <c r="K82" s="30" t="s">
        <v>32</v>
      </c>
      <c r="L82" s="34" t="s">
        <v>19</v>
      </c>
      <c r="M82" s="118"/>
      <c r="N82" s="118"/>
    </row>
    <row r="83" spans="2:14" ht="25.5">
      <c r="B83" s="22" t="s">
        <v>79</v>
      </c>
      <c r="C83" s="100">
        <v>306</v>
      </c>
      <c r="D83" s="111" t="s">
        <v>68</v>
      </c>
      <c r="E83" s="111" t="s">
        <v>80</v>
      </c>
      <c r="F83" s="55"/>
      <c r="G83" s="56"/>
      <c r="H83" s="56"/>
      <c r="I83" s="56"/>
      <c r="J83" s="58"/>
      <c r="K83" s="56"/>
      <c r="L83" s="52"/>
      <c r="M83" s="115">
        <f aca="true" t="shared" si="4" ref="M83:N85">M84</f>
        <v>60</v>
      </c>
      <c r="N83" s="115">
        <f t="shared" si="4"/>
        <v>60</v>
      </c>
    </row>
    <row r="84" spans="2:14" ht="38.25">
      <c r="B84" s="35" t="s">
        <v>231</v>
      </c>
      <c r="C84" s="100">
        <v>306</v>
      </c>
      <c r="D84" s="41" t="s">
        <v>68</v>
      </c>
      <c r="E84" s="41" t="s">
        <v>80</v>
      </c>
      <c r="F84" s="46" t="s">
        <v>119</v>
      </c>
      <c r="G84" s="47" t="s">
        <v>32</v>
      </c>
      <c r="H84" s="47" t="s">
        <v>32</v>
      </c>
      <c r="I84" s="47" t="s">
        <v>32</v>
      </c>
      <c r="J84" s="48" t="s">
        <v>232</v>
      </c>
      <c r="K84" s="47" t="s">
        <v>32</v>
      </c>
      <c r="L84" s="49"/>
      <c r="M84" s="121">
        <f t="shared" si="4"/>
        <v>60</v>
      </c>
      <c r="N84" s="121">
        <f t="shared" si="4"/>
        <v>60</v>
      </c>
    </row>
    <row r="85" spans="2:14" ht="38.25">
      <c r="B85" s="33" t="s">
        <v>16</v>
      </c>
      <c r="C85" s="83">
        <v>306</v>
      </c>
      <c r="D85" s="84" t="s">
        <v>68</v>
      </c>
      <c r="E85" s="119" t="s">
        <v>80</v>
      </c>
      <c r="F85" s="46" t="s">
        <v>119</v>
      </c>
      <c r="G85" s="30" t="s">
        <v>32</v>
      </c>
      <c r="H85" s="30" t="s">
        <v>32</v>
      </c>
      <c r="I85" s="30" t="s">
        <v>32</v>
      </c>
      <c r="J85" s="31" t="s">
        <v>232</v>
      </c>
      <c r="K85" s="30" t="s">
        <v>32</v>
      </c>
      <c r="L85" s="34" t="s">
        <v>17</v>
      </c>
      <c r="M85" s="118">
        <f t="shared" si="4"/>
        <v>60</v>
      </c>
      <c r="N85" s="118">
        <f t="shared" si="4"/>
        <v>60</v>
      </c>
    </row>
    <row r="86" spans="2:14" ht="38.25">
      <c r="B86" s="33" t="s">
        <v>18</v>
      </c>
      <c r="C86" s="83">
        <v>306</v>
      </c>
      <c r="D86" s="84" t="s">
        <v>68</v>
      </c>
      <c r="E86" s="119" t="s">
        <v>80</v>
      </c>
      <c r="F86" s="46" t="s">
        <v>119</v>
      </c>
      <c r="G86" s="30" t="s">
        <v>32</v>
      </c>
      <c r="H86" s="30" t="s">
        <v>32</v>
      </c>
      <c r="I86" s="30" t="s">
        <v>32</v>
      </c>
      <c r="J86" s="31" t="s">
        <v>232</v>
      </c>
      <c r="K86" s="30" t="s">
        <v>32</v>
      </c>
      <c r="L86" s="34" t="s">
        <v>19</v>
      </c>
      <c r="M86" s="118">
        <v>60</v>
      </c>
      <c r="N86" s="118">
        <v>60</v>
      </c>
    </row>
    <row r="87" spans="2:14" ht="12.75">
      <c r="B87" s="22" t="s">
        <v>82</v>
      </c>
      <c r="C87" s="100">
        <v>306</v>
      </c>
      <c r="D87" s="111" t="s">
        <v>83</v>
      </c>
      <c r="E87" s="111"/>
      <c r="F87" s="55"/>
      <c r="G87" s="56"/>
      <c r="H87" s="56"/>
      <c r="I87" s="56"/>
      <c r="J87" s="57"/>
      <c r="K87" s="56"/>
      <c r="L87" s="52"/>
      <c r="M87" s="115">
        <f>M88+M93</f>
        <v>97.8</v>
      </c>
      <c r="N87" s="115">
        <f>N88+N93</f>
        <v>97.8</v>
      </c>
    </row>
    <row r="88" spans="2:14" ht="12.75" customHeight="1" hidden="1">
      <c r="B88" s="40" t="s">
        <v>128</v>
      </c>
      <c r="C88" s="100">
        <v>306</v>
      </c>
      <c r="D88" s="111" t="s">
        <v>83</v>
      </c>
      <c r="E88" s="41" t="s">
        <v>64</v>
      </c>
      <c r="F88" s="46"/>
      <c r="G88" s="47"/>
      <c r="H88" s="47"/>
      <c r="I88" s="47"/>
      <c r="J88" s="48"/>
      <c r="K88" s="47"/>
      <c r="L88" s="49"/>
      <c r="M88" s="121">
        <f aca="true" t="shared" si="5" ref="M88:N91">M89</f>
        <v>0</v>
      </c>
      <c r="N88" s="121">
        <f t="shared" si="5"/>
        <v>0</v>
      </c>
    </row>
    <row r="89" spans="2:14" ht="25.5" customHeight="1" hidden="1">
      <c r="B89" s="40" t="s">
        <v>129</v>
      </c>
      <c r="C89" s="100">
        <v>306</v>
      </c>
      <c r="D89" s="111" t="s">
        <v>83</v>
      </c>
      <c r="E89" s="41" t="s">
        <v>64</v>
      </c>
      <c r="F89" s="46" t="s">
        <v>130</v>
      </c>
      <c r="G89" s="47" t="s">
        <v>32</v>
      </c>
      <c r="H89" s="47" t="s">
        <v>32</v>
      </c>
      <c r="I89" s="47" t="s">
        <v>32</v>
      </c>
      <c r="J89" s="48" t="s">
        <v>33</v>
      </c>
      <c r="K89" s="47"/>
      <c r="L89" s="49"/>
      <c r="M89" s="121">
        <f t="shared" si="5"/>
        <v>0</v>
      </c>
      <c r="N89" s="121">
        <f t="shared" si="5"/>
        <v>0</v>
      </c>
    </row>
    <row r="90" spans="2:14" ht="12.75" customHeight="1" hidden="1">
      <c r="B90" s="40" t="s">
        <v>131</v>
      </c>
      <c r="C90" s="100">
        <v>306</v>
      </c>
      <c r="D90" s="111" t="s">
        <v>83</v>
      </c>
      <c r="E90" s="41" t="s">
        <v>64</v>
      </c>
      <c r="F90" s="46" t="s">
        <v>130</v>
      </c>
      <c r="G90" s="30" t="s">
        <v>32</v>
      </c>
      <c r="H90" s="30" t="s">
        <v>32</v>
      </c>
      <c r="I90" s="30" t="s">
        <v>32</v>
      </c>
      <c r="J90" s="48" t="s">
        <v>132</v>
      </c>
      <c r="K90" s="47"/>
      <c r="L90" s="49"/>
      <c r="M90" s="121">
        <f t="shared" si="5"/>
        <v>0</v>
      </c>
      <c r="N90" s="121">
        <f t="shared" si="5"/>
        <v>0</v>
      </c>
    </row>
    <row r="91" spans="2:14" ht="25.5" customHeight="1" hidden="1">
      <c r="B91" s="33" t="s">
        <v>16</v>
      </c>
      <c r="C91" s="100">
        <v>306</v>
      </c>
      <c r="D91" s="111" t="s">
        <v>83</v>
      </c>
      <c r="E91" s="41" t="s">
        <v>64</v>
      </c>
      <c r="F91" s="46" t="s">
        <v>130</v>
      </c>
      <c r="G91" s="30" t="s">
        <v>32</v>
      </c>
      <c r="H91" s="30" t="s">
        <v>32</v>
      </c>
      <c r="I91" s="30" t="s">
        <v>32</v>
      </c>
      <c r="J91" s="48" t="s">
        <v>132</v>
      </c>
      <c r="K91" s="47"/>
      <c r="L91" s="49"/>
      <c r="M91" s="121">
        <f t="shared" si="5"/>
        <v>0</v>
      </c>
      <c r="N91" s="121">
        <f t="shared" si="5"/>
        <v>0</v>
      </c>
    </row>
    <row r="92" spans="2:14" ht="38.25" customHeight="1" hidden="1">
      <c r="B92" s="33" t="s">
        <v>18</v>
      </c>
      <c r="C92" s="100">
        <v>306</v>
      </c>
      <c r="D92" s="111" t="s">
        <v>83</v>
      </c>
      <c r="E92" s="41" t="s">
        <v>64</v>
      </c>
      <c r="F92" s="46" t="s">
        <v>130</v>
      </c>
      <c r="G92" s="30" t="s">
        <v>32</v>
      </c>
      <c r="H92" s="30" t="s">
        <v>32</v>
      </c>
      <c r="I92" s="30" t="s">
        <v>32</v>
      </c>
      <c r="J92" s="48" t="s">
        <v>132</v>
      </c>
      <c r="K92" s="47"/>
      <c r="L92" s="49"/>
      <c r="M92" s="121"/>
      <c r="N92" s="121"/>
    </row>
    <row r="93" spans="2:14" ht="12.75">
      <c r="B93" s="40" t="s">
        <v>84</v>
      </c>
      <c r="C93" s="100">
        <v>306</v>
      </c>
      <c r="D93" s="41" t="s">
        <v>83</v>
      </c>
      <c r="E93" s="41" t="s">
        <v>73</v>
      </c>
      <c r="F93" s="46"/>
      <c r="G93" s="47"/>
      <c r="H93" s="47"/>
      <c r="I93" s="47"/>
      <c r="J93" s="48"/>
      <c r="K93" s="47"/>
      <c r="L93" s="49"/>
      <c r="M93" s="121">
        <f>SUM(M94)</f>
        <v>97.8</v>
      </c>
      <c r="N93" s="121">
        <f>SUM(N94)</f>
        <v>97.8</v>
      </c>
    </row>
    <row r="94" spans="2:14" ht="25.5">
      <c r="B94" s="22" t="s">
        <v>0</v>
      </c>
      <c r="C94" s="100">
        <v>306</v>
      </c>
      <c r="D94" s="111" t="s">
        <v>83</v>
      </c>
      <c r="E94" s="111" t="s">
        <v>73</v>
      </c>
      <c r="F94" s="55" t="s">
        <v>42</v>
      </c>
      <c r="G94" s="56" t="s">
        <v>32</v>
      </c>
      <c r="H94" s="56" t="s">
        <v>32</v>
      </c>
      <c r="I94" s="56" t="s">
        <v>32</v>
      </c>
      <c r="J94" s="57" t="s">
        <v>33</v>
      </c>
      <c r="K94" s="56" t="s">
        <v>32</v>
      </c>
      <c r="L94" s="52"/>
      <c r="M94" s="115">
        <f>M104+M107+M110+M98+M95+M101</f>
        <v>97.8</v>
      </c>
      <c r="N94" s="115">
        <f>N104+N107+N110+N98+N95+N101</f>
        <v>97.8</v>
      </c>
    </row>
    <row r="95" spans="2:14" ht="25.5" customHeight="1" hidden="1">
      <c r="B95" s="74" t="s">
        <v>94</v>
      </c>
      <c r="C95" s="83">
        <v>306</v>
      </c>
      <c r="D95" s="84" t="s">
        <v>83</v>
      </c>
      <c r="E95" s="84" t="s">
        <v>73</v>
      </c>
      <c r="F95" s="55" t="s">
        <v>42</v>
      </c>
      <c r="G95" s="30" t="s">
        <v>32</v>
      </c>
      <c r="H95" s="30" t="s">
        <v>32</v>
      </c>
      <c r="I95" s="30" t="s">
        <v>32</v>
      </c>
      <c r="J95" s="31" t="s">
        <v>93</v>
      </c>
      <c r="K95" s="30" t="s">
        <v>32</v>
      </c>
      <c r="L95" s="52"/>
      <c r="M95" s="118">
        <f>M96</f>
        <v>0</v>
      </c>
      <c r="N95" s="118">
        <f>N96</f>
        <v>0</v>
      </c>
    </row>
    <row r="96" spans="2:14" ht="25.5" customHeight="1" hidden="1">
      <c r="B96" s="33" t="s">
        <v>16</v>
      </c>
      <c r="C96" s="83">
        <v>306</v>
      </c>
      <c r="D96" s="84" t="s">
        <v>83</v>
      </c>
      <c r="E96" s="84" t="s">
        <v>73</v>
      </c>
      <c r="F96" s="55" t="s">
        <v>42</v>
      </c>
      <c r="G96" s="30" t="s">
        <v>32</v>
      </c>
      <c r="H96" s="30" t="s">
        <v>32</v>
      </c>
      <c r="I96" s="30" t="s">
        <v>32</v>
      </c>
      <c r="J96" s="31" t="s">
        <v>93</v>
      </c>
      <c r="K96" s="30" t="s">
        <v>32</v>
      </c>
      <c r="L96" s="34" t="s">
        <v>17</v>
      </c>
      <c r="M96" s="118">
        <f>M97</f>
        <v>0</v>
      </c>
      <c r="N96" s="118">
        <f>N97</f>
        <v>0</v>
      </c>
    </row>
    <row r="97" spans="2:14" ht="38.25" customHeight="1" hidden="1">
      <c r="B97" s="33" t="s">
        <v>18</v>
      </c>
      <c r="C97" s="83">
        <v>306</v>
      </c>
      <c r="D97" s="84" t="s">
        <v>83</v>
      </c>
      <c r="E97" s="84" t="s">
        <v>73</v>
      </c>
      <c r="F97" s="55" t="s">
        <v>42</v>
      </c>
      <c r="G97" s="30" t="s">
        <v>32</v>
      </c>
      <c r="H97" s="30" t="s">
        <v>32</v>
      </c>
      <c r="I97" s="30" t="s">
        <v>32</v>
      </c>
      <c r="J97" s="31" t="s">
        <v>93</v>
      </c>
      <c r="K97" s="30" t="s">
        <v>32</v>
      </c>
      <c r="L97" s="34" t="s">
        <v>19</v>
      </c>
      <c r="M97" s="118"/>
      <c r="N97" s="118"/>
    </row>
    <row r="98" spans="2:14" ht="63.75">
      <c r="B98" s="81" t="s">
        <v>193</v>
      </c>
      <c r="C98" s="83">
        <v>306</v>
      </c>
      <c r="D98" s="84" t="s">
        <v>83</v>
      </c>
      <c r="E98" s="84" t="s">
        <v>73</v>
      </c>
      <c r="F98" s="55" t="s">
        <v>42</v>
      </c>
      <c r="G98" s="30" t="s">
        <v>32</v>
      </c>
      <c r="H98" s="30" t="s">
        <v>32</v>
      </c>
      <c r="I98" s="30" t="s">
        <v>32</v>
      </c>
      <c r="J98" s="31" t="s">
        <v>146</v>
      </c>
      <c r="K98" s="30" t="s">
        <v>32</v>
      </c>
      <c r="L98" s="34"/>
      <c r="M98" s="118">
        <f>M99</f>
        <v>70</v>
      </c>
      <c r="N98" s="118">
        <f>N99</f>
        <v>70</v>
      </c>
    </row>
    <row r="99" spans="2:14" ht="38.25">
      <c r="B99" s="33" t="s">
        <v>16</v>
      </c>
      <c r="C99" s="83">
        <v>306</v>
      </c>
      <c r="D99" s="84" t="s">
        <v>83</v>
      </c>
      <c r="E99" s="84" t="s">
        <v>73</v>
      </c>
      <c r="F99" s="55" t="s">
        <v>42</v>
      </c>
      <c r="G99" s="30" t="s">
        <v>32</v>
      </c>
      <c r="H99" s="30" t="s">
        <v>32</v>
      </c>
      <c r="I99" s="30" t="s">
        <v>32</v>
      </c>
      <c r="J99" s="31" t="s">
        <v>146</v>
      </c>
      <c r="K99" s="30" t="s">
        <v>32</v>
      </c>
      <c r="L99" s="34" t="s">
        <v>17</v>
      </c>
      <c r="M99" s="118">
        <f>M100</f>
        <v>70</v>
      </c>
      <c r="N99" s="118">
        <f>N100</f>
        <v>70</v>
      </c>
    </row>
    <row r="100" spans="2:14" ht="38.25">
      <c r="B100" s="33" t="s">
        <v>18</v>
      </c>
      <c r="C100" s="83">
        <v>306</v>
      </c>
      <c r="D100" s="84" t="s">
        <v>83</v>
      </c>
      <c r="E100" s="84" t="s">
        <v>73</v>
      </c>
      <c r="F100" s="55" t="s">
        <v>42</v>
      </c>
      <c r="G100" s="30" t="s">
        <v>32</v>
      </c>
      <c r="H100" s="30" t="s">
        <v>32</v>
      </c>
      <c r="I100" s="30" t="s">
        <v>32</v>
      </c>
      <c r="J100" s="31" t="s">
        <v>146</v>
      </c>
      <c r="K100" s="30" t="s">
        <v>32</v>
      </c>
      <c r="L100" s="34" t="s">
        <v>19</v>
      </c>
      <c r="M100" s="118">
        <v>70</v>
      </c>
      <c r="N100" s="118">
        <v>70</v>
      </c>
    </row>
    <row r="101" spans="2:14" ht="63.75">
      <c r="B101" s="81" t="s">
        <v>198</v>
      </c>
      <c r="C101" s="83">
        <v>306</v>
      </c>
      <c r="D101" s="84" t="s">
        <v>83</v>
      </c>
      <c r="E101" s="84" t="s">
        <v>73</v>
      </c>
      <c r="F101" s="55" t="s">
        <v>42</v>
      </c>
      <c r="G101" s="30" t="s">
        <v>32</v>
      </c>
      <c r="H101" s="30" t="s">
        <v>32</v>
      </c>
      <c r="I101" s="30" t="s">
        <v>32</v>
      </c>
      <c r="J101" s="31" t="s">
        <v>146</v>
      </c>
      <c r="K101" s="30" t="s">
        <v>197</v>
      </c>
      <c r="L101" s="52"/>
      <c r="M101" s="118">
        <f>M102</f>
        <v>3.5</v>
      </c>
      <c r="N101" s="118">
        <f>N102</f>
        <v>3.5</v>
      </c>
    </row>
    <row r="102" spans="2:14" ht="38.25">
      <c r="B102" s="35" t="s">
        <v>16</v>
      </c>
      <c r="C102" s="83">
        <v>306</v>
      </c>
      <c r="D102" s="84" t="s">
        <v>83</v>
      </c>
      <c r="E102" s="84" t="s">
        <v>73</v>
      </c>
      <c r="F102" s="55" t="s">
        <v>42</v>
      </c>
      <c r="G102" s="30" t="s">
        <v>32</v>
      </c>
      <c r="H102" s="30" t="s">
        <v>32</v>
      </c>
      <c r="I102" s="30" t="s">
        <v>32</v>
      </c>
      <c r="J102" s="31" t="s">
        <v>146</v>
      </c>
      <c r="K102" s="30" t="s">
        <v>197</v>
      </c>
      <c r="L102" s="39" t="s">
        <v>17</v>
      </c>
      <c r="M102" s="120">
        <f>M103</f>
        <v>3.5</v>
      </c>
      <c r="N102" s="120">
        <f>N103</f>
        <v>3.5</v>
      </c>
    </row>
    <row r="103" spans="2:14" ht="38.25">
      <c r="B103" s="33" t="s">
        <v>18</v>
      </c>
      <c r="C103" s="83">
        <v>306</v>
      </c>
      <c r="D103" s="84" t="s">
        <v>83</v>
      </c>
      <c r="E103" s="84" t="s">
        <v>73</v>
      </c>
      <c r="F103" s="55" t="s">
        <v>42</v>
      </c>
      <c r="G103" s="30" t="s">
        <v>32</v>
      </c>
      <c r="H103" s="30" t="s">
        <v>32</v>
      </c>
      <c r="I103" s="30" t="s">
        <v>32</v>
      </c>
      <c r="J103" s="31" t="s">
        <v>146</v>
      </c>
      <c r="K103" s="30" t="s">
        <v>197</v>
      </c>
      <c r="L103" s="34" t="s">
        <v>19</v>
      </c>
      <c r="M103" s="118">
        <v>3.5</v>
      </c>
      <c r="N103" s="118">
        <v>3.5</v>
      </c>
    </row>
    <row r="104" spans="2:14" ht="12.75">
      <c r="B104" s="61" t="s">
        <v>55</v>
      </c>
      <c r="C104" s="83">
        <v>306</v>
      </c>
      <c r="D104" s="84" t="s">
        <v>83</v>
      </c>
      <c r="E104" s="84" t="s">
        <v>73</v>
      </c>
      <c r="F104" s="55" t="s">
        <v>42</v>
      </c>
      <c r="G104" s="30" t="s">
        <v>32</v>
      </c>
      <c r="H104" s="30" t="s">
        <v>32</v>
      </c>
      <c r="I104" s="30" t="s">
        <v>32</v>
      </c>
      <c r="J104" s="63" t="s">
        <v>52</v>
      </c>
      <c r="K104" s="30" t="s">
        <v>32</v>
      </c>
      <c r="L104" s="64"/>
      <c r="M104" s="128">
        <f>SUM(M105)</f>
        <v>19.3</v>
      </c>
      <c r="N104" s="128">
        <f>SUM(N105)</f>
        <v>19.3</v>
      </c>
    </row>
    <row r="105" spans="2:14" ht="38.25">
      <c r="B105" s="35" t="s">
        <v>16</v>
      </c>
      <c r="C105" s="83">
        <v>306</v>
      </c>
      <c r="D105" s="84" t="s">
        <v>83</v>
      </c>
      <c r="E105" s="84" t="s">
        <v>73</v>
      </c>
      <c r="F105" s="55" t="s">
        <v>42</v>
      </c>
      <c r="G105" s="37" t="s">
        <v>32</v>
      </c>
      <c r="H105" s="37" t="s">
        <v>32</v>
      </c>
      <c r="I105" s="37" t="s">
        <v>32</v>
      </c>
      <c r="J105" s="38" t="s">
        <v>52</v>
      </c>
      <c r="K105" s="37" t="s">
        <v>32</v>
      </c>
      <c r="L105" s="39" t="s">
        <v>17</v>
      </c>
      <c r="M105" s="120">
        <f>SUM(M106)</f>
        <v>19.3</v>
      </c>
      <c r="N105" s="120">
        <f>SUM(N106)</f>
        <v>19.3</v>
      </c>
    </row>
    <row r="106" spans="2:14" ht="38.25">
      <c r="B106" s="33" t="s">
        <v>18</v>
      </c>
      <c r="C106" s="83">
        <v>306</v>
      </c>
      <c r="D106" s="84" t="s">
        <v>83</v>
      </c>
      <c r="E106" s="84" t="s">
        <v>73</v>
      </c>
      <c r="F106" s="55" t="s">
        <v>42</v>
      </c>
      <c r="G106" s="30" t="s">
        <v>32</v>
      </c>
      <c r="H106" s="30" t="s">
        <v>32</v>
      </c>
      <c r="I106" s="30" t="s">
        <v>32</v>
      </c>
      <c r="J106" s="31" t="s">
        <v>52</v>
      </c>
      <c r="K106" s="30" t="s">
        <v>32</v>
      </c>
      <c r="L106" s="34" t="s">
        <v>19</v>
      </c>
      <c r="M106" s="118">
        <v>19.3</v>
      </c>
      <c r="N106" s="118">
        <v>19.3</v>
      </c>
    </row>
    <row r="107" spans="2:14" ht="25.5">
      <c r="B107" s="61" t="s">
        <v>53</v>
      </c>
      <c r="C107" s="83">
        <v>306</v>
      </c>
      <c r="D107" s="129" t="s">
        <v>83</v>
      </c>
      <c r="E107" s="129" t="s">
        <v>73</v>
      </c>
      <c r="F107" s="55" t="s">
        <v>42</v>
      </c>
      <c r="G107" s="62" t="s">
        <v>32</v>
      </c>
      <c r="H107" s="62" t="s">
        <v>32</v>
      </c>
      <c r="I107" s="62" t="s">
        <v>32</v>
      </c>
      <c r="J107" s="63" t="s">
        <v>54</v>
      </c>
      <c r="K107" s="62" t="s">
        <v>32</v>
      </c>
      <c r="L107" s="64"/>
      <c r="M107" s="128">
        <f>M108</f>
        <v>5</v>
      </c>
      <c r="N107" s="128">
        <f>N108</f>
        <v>5</v>
      </c>
    </row>
    <row r="108" spans="2:14" ht="38.25">
      <c r="B108" s="35" t="s">
        <v>16</v>
      </c>
      <c r="C108" s="83">
        <v>306</v>
      </c>
      <c r="D108" s="84" t="s">
        <v>83</v>
      </c>
      <c r="E108" s="84" t="s">
        <v>73</v>
      </c>
      <c r="F108" s="55" t="s">
        <v>42</v>
      </c>
      <c r="G108" s="37" t="s">
        <v>32</v>
      </c>
      <c r="H108" s="37" t="s">
        <v>32</v>
      </c>
      <c r="I108" s="37" t="s">
        <v>32</v>
      </c>
      <c r="J108" s="38" t="s">
        <v>54</v>
      </c>
      <c r="K108" s="37" t="s">
        <v>32</v>
      </c>
      <c r="L108" s="39" t="s">
        <v>17</v>
      </c>
      <c r="M108" s="120">
        <f>M109</f>
        <v>5</v>
      </c>
      <c r="N108" s="120">
        <f>N109</f>
        <v>5</v>
      </c>
    </row>
    <row r="109" spans="2:14" ht="38.25">
      <c r="B109" s="33" t="s">
        <v>18</v>
      </c>
      <c r="C109" s="83">
        <v>306</v>
      </c>
      <c r="D109" s="84" t="s">
        <v>83</v>
      </c>
      <c r="E109" s="84" t="s">
        <v>73</v>
      </c>
      <c r="F109" s="72" t="s">
        <v>42</v>
      </c>
      <c r="G109" s="73" t="s">
        <v>32</v>
      </c>
      <c r="H109" s="73" t="s">
        <v>32</v>
      </c>
      <c r="I109" s="73" t="s">
        <v>32</v>
      </c>
      <c r="J109" s="130" t="s">
        <v>54</v>
      </c>
      <c r="K109" s="73" t="s">
        <v>32</v>
      </c>
      <c r="L109" s="34" t="s">
        <v>19</v>
      </c>
      <c r="M109" s="118">
        <v>5</v>
      </c>
      <c r="N109" s="118">
        <v>5</v>
      </c>
    </row>
    <row r="110" spans="2:14" ht="25.5" customHeight="1" hidden="1">
      <c r="B110" s="75" t="s">
        <v>96</v>
      </c>
      <c r="C110" s="83">
        <v>306</v>
      </c>
      <c r="D110" s="84" t="s">
        <v>83</v>
      </c>
      <c r="E110" s="84" t="s">
        <v>73</v>
      </c>
      <c r="F110" s="72" t="s">
        <v>42</v>
      </c>
      <c r="G110" s="73" t="s">
        <v>32</v>
      </c>
      <c r="H110" s="73" t="s">
        <v>32</v>
      </c>
      <c r="I110" s="73" t="s">
        <v>32</v>
      </c>
      <c r="J110" s="31" t="s">
        <v>92</v>
      </c>
      <c r="K110" s="73" t="s">
        <v>32</v>
      </c>
      <c r="L110" s="31"/>
      <c r="M110" s="131">
        <f>M111</f>
        <v>0</v>
      </c>
      <c r="N110" s="131">
        <f>N111</f>
        <v>0</v>
      </c>
    </row>
    <row r="111" spans="2:14" ht="25.5" customHeight="1" hidden="1">
      <c r="B111" s="35" t="s">
        <v>16</v>
      </c>
      <c r="C111" s="83">
        <v>306</v>
      </c>
      <c r="D111" s="84" t="s">
        <v>83</v>
      </c>
      <c r="E111" s="84" t="s">
        <v>73</v>
      </c>
      <c r="F111" s="72" t="s">
        <v>42</v>
      </c>
      <c r="G111" s="73" t="s">
        <v>32</v>
      </c>
      <c r="H111" s="73" t="s">
        <v>32</v>
      </c>
      <c r="I111" s="73" t="s">
        <v>32</v>
      </c>
      <c r="J111" s="38" t="s">
        <v>92</v>
      </c>
      <c r="K111" s="73" t="s">
        <v>32</v>
      </c>
      <c r="L111" s="31" t="s">
        <v>17</v>
      </c>
      <c r="M111" s="131">
        <f>M112</f>
        <v>0</v>
      </c>
      <c r="N111" s="131">
        <f>N112</f>
        <v>0</v>
      </c>
    </row>
    <row r="112" spans="2:14" ht="38.25" customHeight="1" hidden="1">
      <c r="B112" s="33" t="s">
        <v>18</v>
      </c>
      <c r="C112" s="83">
        <v>306</v>
      </c>
      <c r="D112" s="84" t="s">
        <v>83</v>
      </c>
      <c r="E112" s="84" t="s">
        <v>73</v>
      </c>
      <c r="F112" s="72" t="s">
        <v>42</v>
      </c>
      <c r="G112" s="73" t="s">
        <v>32</v>
      </c>
      <c r="H112" s="73" t="s">
        <v>32</v>
      </c>
      <c r="I112" s="73" t="s">
        <v>32</v>
      </c>
      <c r="J112" s="31" t="s">
        <v>92</v>
      </c>
      <c r="K112" s="73" t="s">
        <v>32</v>
      </c>
      <c r="L112" s="31" t="s">
        <v>19</v>
      </c>
      <c r="M112" s="131"/>
      <c r="N112" s="131"/>
    </row>
    <row r="113" spans="2:14" ht="12.75" customHeight="1" hidden="1">
      <c r="B113" s="80"/>
      <c r="C113" s="83"/>
      <c r="D113" s="84"/>
      <c r="E113" s="84"/>
      <c r="F113" s="55"/>
      <c r="G113" s="30"/>
      <c r="H113" s="30"/>
      <c r="I113" s="30"/>
      <c r="J113" s="13"/>
      <c r="K113" s="30"/>
      <c r="L113" s="31"/>
      <c r="M113" s="131"/>
      <c r="N113" s="131"/>
    </row>
    <row r="114" spans="2:14" ht="25.5">
      <c r="B114" s="22" t="s">
        <v>85</v>
      </c>
      <c r="C114" s="100">
        <v>306</v>
      </c>
      <c r="D114" s="111" t="s">
        <v>87</v>
      </c>
      <c r="E114" s="111"/>
      <c r="F114" s="24"/>
      <c r="G114" s="25"/>
      <c r="H114" s="25"/>
      <c r="I114" s="25"/>
      <c r="J114" s="26"/>
      <c r="K114" s="25"/>
      <c r="L114" s="52"/>
      <c r="M114" s="115">
        <f>SUM(M115)</f>
        <v>3415.4000000000005</v>
      </c>
      <c r="N114" s="115">
        <f>SUM(N115)</f>
        <v>3190.1000000000004</v>
      </c>
    </row>
    <row r="115" spans="2:14" ht="12.75">
      <c r="B115" s="22" t="s">
        <v>86</v>
      </c>
      <c r="C115" s="100">
        <v>306</v>
      </c>
      <c r="D115" s="111" t="s">
        <v>87</v>
      </c>
      <c r="E115" s="111" t="s">
        <v>64</v>
      </c>
      <c r="F115" s="55"/>
      <c r="G115" s="56"/>
      <c r="H115" s="56"/>
      <c r="I115" s="56"/>
      <c r="J115" s="57"/>
      <c r="K115" s="56"/>
      <c r="L115" s="52"/>
      <c r="M115" s="115">
        <f>M116</f>
        <v>3415.4000000000005</v>
      </c>
      <c r="N115" s="115">
        <f>N116</f>
        <v>3190.1000000000004</v>
      </c>
    </row>
    <row r="116" spans="2:14" ht="25.5">
      <c r="B116" s="40" t="s">
        <v>13</v>
      </c>
      <c r="C116" s="100">
        <v>306</v>
      </c>
      <c r="D116" s="41" t="s">
        <v>87</v>
      </c>
      <c r="E116" s="41" t="s">
        <v>64</v>
      </c>
      <c r="F116" s="46" t="s">
        <v>44</v>
      </c>
      <c r="G116" s="47" t="s">
        <v>32</v>
      </c>
      <c r="H116" s="47" t="s">
        <v>32</v>
      </c>
      <c r="I116" s="47" t="s">
        <v>32</v>
      </c>
      <c r="J116" s="48" t="s">
        <v>33</v>
      </c>
      <c r="K116" s="47" t="s">
        <v>32</v>
      </c>
      <c r="L116" s="54"/>
      <c r="M116" s="121">
        <f>M120+M132+M135+M123+M117+M126+M129</f>
        <v>3415.4000000000005</v>
      </c>
      <c r="N116" s="121">
        <f>N120+N132+N135+N123+N117+N126+N129</f>
        <v>3190.1000000000004</v>
      </c>
    </row>
    <row r="117" spans="2:14" ht="25.5" customHeight="1" hidden="1">
      <c r="B117" s="74" t="s">
        <v>94</v>
      </c>
      <c r="C117" s="83">
        <v>306</v>
      </c>
      <c r="D117" s="129" t="s">
        <v>87</v>
      </c>
      <c r="E117" s="129" t="s">
        <v>64</v>
      </c>
      <c r="F117" s="36" t="s">
        <v>44</v>
      </c>
      <c r="G117" s="62" t="s">
        <v>32</v>
      </c>
      <c r="H117" s="62" t="s">
        <v>32</v>
      </c>
      <c r="I117" s="62" t="s">
        <v>32</v>
      </c>
      <c r="J117" s="38" t="s">
        <v>93</v>
      </c>
      <c r="K117" s="62" t="s">
        <v>32</v>
      </c>
      <c r="L117" s="54"/>
      <c r="M117" s="120">
        <f>M118</f>
        <v>0</v>
      </c>
      <c r="N117" s="120">
        <f>N118</f>
        <v>0</v>
      </c>
    </row>
    <row r="118" spans="2:14" ht="25.5" customHeight="1" hidden="1">
      <c r="B118" s="35" t="s">
        <v>16</v>
      </c>
      <c r="C118" s="83">
        <v>306</v>
      </c>
      <c r="D118" s="129" t="s">
        <v>87</v>
      </c>
      <c r="E118" s="129" t="s">
        <v>64</v>
      </c>
      <c r="F118" s="36" t="s">
        <v>44</v>
      </c>
      <c r="G118" s="62" t="s">
        <v>32</v>
      </c>
      <c r="H118" s="62" t="s">
        <v>32</v>
      </c>
      <c r="I118" s="62" t="s">
        <v>32</v>
      </c>
      <c r="J118" s="38" t="s">
        <v>93</v>
      </c>
      <c r="K118" s="62" t="s">
        <v>32</v>
      </c>
      <c r="L118" s="39" t="s">
        <v>17</v>
      </c>
      <c r="M118" s="120">
        <f>M119</f>
        <v>0</v>
      </c>
      <c r="N118" s="120">
        <f>N119</f>
        <v>0</v>
      </c>
    </row>
    <row r="119" spans="2:14" ht="38.25" customHeight="1" hidden="1">
      <c r="B119" s="33" t="s">
        <v>18</v>
      </c>
      <c r="C119" s="83">
        <v>306</v>
      </c>
      <c r="D119" s="129" t="s">
        <v>87</v>
      </c>
      <c r="E119" s="129" t="s">
        <v>64</v>
      </c>
      <c r="F119" s="36" t="s">
        <v>44</v>
      </c>
      <c r="G119" s="62" t="s">
        <v>32</v>
      </c>
      <c r="H119" s="62" t="s">
        <v>32</v>
      </c>
      <c r="I119" s="62" t="s">
        <v>32</v>
      </c>
      <c r="J119" s="38" t="s">
        <v>93</v>
      </c>
      <c r="K119" s="62" t="s">
        <v>32</v>
      </c>
      <c r="L119" s="39" t="s">
        <v>19</v>
      </c>
      <c r="M119" s="120"/>
      <c r="N119" s="120"/>
    </row>
    <row r="120" spans="2:14" ht="38.25" customHeight="1" hidden="1">
      <c r="B120" s="75" t="s">
        <v>95</v>
      </c>
      <c r="C120" s="83">
        <v>306</v>
      </c>
      <c r="D120" s="129" t="s">
        <v>87</v>
      </c>
      <c r="E120" s="129" t="s">
        <v>64</v>
      </c>
      <c r="F120" s="46" t="s">
        <v>44</v>
      </c>
      <c r="G120" s="62" t="s">
        <v>32</v>
      </c>
      <c r="H120" s="62" t="s">
        <v>32</v>
      </c>
      <c r="I120" s="62" t="s">
        <v>32</v>
      </c>
      <c r="J120" s="31" t="s">
        <v>146</v>
      </c>
      <c r="K120" s="62" t="s">
        <v>32</v>
      </c>
      <c r="L120" s="64"/>
      <c r="M120" s="128">
        <f>M121</f>
        <v>0</v>
      </c>
      <c r="N120" s="128">
        <f>N121</f>
        <v>0</v>
      </c>
    </row>
    <row r="121" spans="2:14" ht="25.5" customHeight="1" hidden="1">
      <c r="B121" s="35" t="s">
        <v>16</v>
      </c>
      <c r="C121" s="83">
        <v>306</v>
      </c>
      <c r="D121" s="117" t="s">
        <v>87</v>
      </c>
      <c r="E121" s="117" t="s">
        <v>64</v>
      </c>
      <c r="F121" s="46" t="s">
        <v>44</v>
      </c>
      <c r="G121" s="37" t="s">
        <v>32</v>
      </c>
      <c r="H121" s="37" t="s">
        <v>32</v>
      </c>
      <c r="I121" s="37" t="s">
        <v>32</v>
      </c>
      <c r="J121" s="31" t="s">
        <v>146</v>
      </c>
      <c r="K121" s="37" t="s">
        <v>32</v>
      </c>
      <c r="L121" s="39" t="s">
        <v>17</v>
      </c>
      <c r="M121" s="120">
        <f>M122</f>
        <v>0</v>
      </c>
      <c r="N121" s="120">
        <f>N122</f>
        <v>0</v>
      </c>
    </row>
    <row r="122" spans="2:14" ht="38.25" customHeight="1" hidden="1">
      <c r="B122" s="33" t="s">
        <v>18</v>
      </c>
      <c r="C122" s="83">
        <v>306</v>
      </c>
      <c r="D122" s="84" t="s">
        <v>87</v>
      </c>
      <c r="E122" s="84" t="s">
        <v>64</v>
      </c>
      <c r="F122" s="46" t="s">
        <v>44</v>
      </c>
      <c r="G122" s="30" t="s">
        <v>32</v>
      </c>
      <c r="H122" s="30" t="s">
        <v>32</v>
      </c>
      <c r="I122" s="30" t="s">
        <v>32</v>
      </c>
      <c r="J122" s="31" t="s">
        <v>146</v>
      </c>
      <c r="K122" s="30" t="s">
        <v>32</v>
      </c>
      <c r="L122" s="34" t="s">
        <v>19</v>
      </c>
      <c r="M122" s="118"/>
      <c r="N122" s="118"/>
    </row>
    <row r="123" spans="2:14" ht="25.5">
      <c r="B123" s="35" t="s">
        <v>91</v>
      </c>
      <c r="C123" s="83">
        <v>306</v>
      </c>
      <c r="D123" s="117" t="s">
        <v>87</v>
      </c>
      <c r="E123" s="117" t="s">
        <v>64</v>
      </c>
      <c r="F123" s="46" t="s">
        <v>44</v>
      </c>
      <c r="G123" s="37" t="s">
        <v>32</v>
      </c>
      <c r="H123" s="37" t="s">
        <v>32</v>
      </c>
      <c r="I123" s="37" t="s">
        <v>32</v>
      </c>
      <c r="J123" s="38" t="s">
        <v>90</v>
      </c>
      <c r="K123" s="37" t="s">
        <v>32</v>
      </c>
      <c r="L123" s="39"/>
      <c r="M123" s="120">
        <f>M124</f>
        <v>6.5</v>
      </c>
      <c r="N123" s="120">
        <f>N124</f>
        <v>6.5</v>
      </c>
    </row>
    <row r="124" spans="2:14" ht="38.25">
      <c r="B124" s="35" t="s">
        <v>16</v>
      </c>
      <c r="C124" s="83">
        <v>306</v>
      </c>
      <c r="D124" s="117" t="s">
        <v>87</v>
      </c>
      <c r="E124" s="117" t="s">
        <v>64</v>
      </c>
      <c r="F124" s="46" t="s">
        <v>44</v>
      </c>
      <c r="G124" s="37" t="s">
        <v>32</v>
      </c>
      <c r="H124" s="37" t="s">
        <v>32</v>
      </c>
      <c r="I124" s="37" t="s">
        <v>32</v>
      </c>
      <c r="J124" s="38" t="s">
        <v>90</v>
      </c>
      <c r="K124" s="37" t="s">
        <v>32</v>
      </c>
      <c r="L124" s="39" t="s">
        <v>17</v>
      </c>
      <c r="M124" s="120">
        <f>M125</f>
        <v>6.5</v>
      </c>
      <c r="N124" s="120">
        <f>N125</f>
        <v>6.5</v>
      </c>
    </row>
    <row r="125" spans="2:14" ht="38.25">
      <c r="B125" s="33" t="s">
        <v>18</v>
      </c>
      <c r="C125" s="83">
        <v>306</v>
      </c>
      <c r="D125" s="117" t="s">
        <v>87</v>
      </c>
      <c r="E125" s="117" t="s">
        <v>64</v>
      </c>
      <c r="F125" s="46" t="s">
        <v>44</v>
      </c>
      <c r="G125" s="37" t="s">
        <v>32</v>
      </c>
      <c r="H125" s="37" t="s">
        <v>32</v>
      </c>
      <c r="I125" s="37" t="s">
        <v>32</v>
      </c>
      <c r="J125" s="38" t="s">
        <v>90</v>
      </c>
      <c r="K125" s="37" t="s">
        <v>32</v>
      </c>
      <c r="L125" s="39" t="s">
        <v>19</v>
      </c>
      <c r="M125" s="120">
        <v>6.5</v>
      </c>
      <c r="N125" s="120">
        <v>6.5</v>
      </c>
    </row>
    <row r="126" spans="2:14" ht="76.5" customHeight="1" hidden="1">
      <c r="B126" s="78" t="s">
        <v>148</v>
      </c>
      <c r="C126" s="132">
        <v>306</v>
      </c>
      <c r="D126" s="129" t="s">
        <v>87</v>
      </c>
      <c r="E126" s="129" t="s">
        <v>64</v>
      </c>
      <c r="F126" s="46" t="s">
        <v>44</v>
      </c>
      <c r="G126" s="62" t="s">
        <v>32</v>
      </c>
      <c r="H126" s="62" t="s">
        <v>32</v>
      </c>
      <c r="I126" s="62" t="s">
        <v>32</v>
      </c>
      <c r="J126" s="63" t="s">
        <v>147</v>
      </c>
      <c r="K126" s="62" t="s">
        <v>32</v>
      </c>
      <c r="L126" s="64"/>
      <c r="M126" s="128">
        <f>M127</f>
        <v>0</v>
      </c>
      <c r="N126" s="128">
        <f>N127</f>
        <v>0</v>
      </c>
    </row>
    <row r="127" spans="2:14" ht="38.25" customHeight="1" hidden="1">
      <c r="B127" s="35" t="s">
        <v>2</v>
      </c>
      <c r="C127" s="83">
        <v>306</v>
      </c>
      <c r="D127" s="117" t="s">
        <v>87</v>
      </c>
      <c r="E127" s="117" t="s">
        <v>64</v>
      </c>
      <c r="F127" s="46" t="s">
        <v>44</v>
      </c>
      <c r="G127" s="37" t="s">
        <v>32</v>
      </c>
      <c r="H127" s="37" t="s">
        <v>32</v>
      </c>
      <c r="I127" s="37" t="s">
        <v>32</v>
      </c>
      <c r="J127" s="63" t="s">
        <v>147</v>
      </c>
      <c r="K127" s="37" t="s">
        <v>32</v>
      </c>
      <c r="L127" s="39" t="s">
        <v>43</v>
      </c>
      <c r="M127" s="120">
        <f>M128</f>
        <v>0</v>
      </c>
      <c r="N127" s="120">
        <f>N128</f>
        <v>0</v>
      </c>
    </row>
    <row r="128" spans="2:14" ht="12.75" customHeight="1" hidden="1">
      <c r="B128" s="33" t="s">
        <v>3</v>
      </c>
      <c r="C128" s="83">
        <v>306</v>
      </c>
      <c r="D128" s="84" t="s">
        <v>87</v>
      </c>
      <c r="E128" s="84" t="s">
        <v>64</v>
      </c>
      <c r="F128" s="46" t="s">
        <v>44</v>
      </c>
      <c r="G128" s="30" t="s">
        <v>32</v>
      </c>
      <c r="H128" s="30" t="s">
        <v>32</v>
      </c>
      <c r="I128" s="30" t="s">
        <v>32</v>
      </c>
      <c r="J128" s="63" t="s">
        <v>147</v>
      </c>
      <c r="K128" s="30" t="s">
        <v>32</v>
      </c>
      <c r="L128" s="34" t="s">
        <v>4</v>
      </c>
      <c r="M128" s="118"/>
      <c r="N128" s="118"/>
    </row>
    <row r="129" spans="2:14" ht="114.75">
      <c r="B129" s="78" t="s">
        <v>160</v>
      </c>
      <c r="C129" s="132">
        <v>306</v>
      </c>
      <c r="D129" s="129" t="s">
        <v>87</v>
      </c>
      <c r="E129" s="129" t="s">
        <v>64</v>
      </c>
      <c r="F129" s="46" t="s">
        <v>44</v>
      </c>
      <c r="G129" s="62" t="s">
        <v>32</v>
      </c>
      <c r="H129" s="62" t="s">
        <v>32</v>
      </c>
      <c r="I129" s="62" t="s">
        <v>32</v>
      </c>
      <c r="J129" s="63" t="s">
        <v>159</v>
      </c>
      <c r="K129" s="62" t="s">
        <v>32</v>
      </c>
      <c r="L129" s="64"/>
      <c r="M129" s="128">
        <f>M130</f>
        <v>571.2</v>
      </c>
      <c r="N129" s="128">
        <f>N130</f>
        <v>571.2</v>
      </c>
    </row>
    <row r="130" spans="2:14" ht="51">
      <c r="B130" s="35" t="s">
        <v>2</v>
      </c>
      <c r="C130" s="83">
        <v>306</v>
      </c>
      <c r="D130" s="117" t="s">
        <v>87</v>
      </c>
      <c r="E130" s="117" t="s">
        <v>64</v>
      </c>
      <c r="F130" s="46" t="s">
        <v>44</v>
      </c>
      <c r="G130" s="37" t="s">
        <v>32</v>
      </c>
      <c r="H130" s="37" t="s">
        <v>32</v>
      </c>
      <c r="I130" s="37" t="s">
        <v>32</v>
      </c>
      <c r="J130" s="63" t="s">
        <v>159</v>
      </c>
      <c r="K130" s="37" t="s">
        <v>32</v>
      </c>
      <c r="L130" s="39" t="s">
        <v>43</v>
      </c>
      <c r="M130" s="120">
        <f>M131</f>
        <v>571.2</v>
      </c>
      <c r="N130" s="120">
        <f>N131</f>
        <v>571.2</v>
      </c>
    </row>
    <row r="131" spans="2:14" ht="12.75">
      <c r="B131" s="33" t="s">
        <v>3</v>
      </c>
      <c r="C131" s="83">
        <v>306</v>
      </c>
      <c r="D131" s="84" t="s">
        <v>87</v>
      </c>
      <c r="E131" s="84" t="s">
        <v>64</v>
      </c>
      <c r="F131" s="46" t="s">
        <v>44</v>
      </c>
      <c r="G131" s="30" t="s">
        <v>32</v>
      </c>
      <c r="H131" s="30" t="s">
        <v>32</v>
      </c>
      <c r="I131" s="30" t="s">
        <v>32</v>
      </c>
      <c r="J131" s="63" t="s">
        <v>159</v>
      </c>
      <c r="K131" s="30" t="s">
        <v>32</v>
      </c>
      <c r="L131" s="34" t="s">
        <v>4</v>
      </c>
      <c r="M131" s="118">
        <v>571.2</v>
      </c>
      <c r="N131" s="118">
        <v>571.2</v>
      </c>
    </row>
    <row r="132" spans="2:14" ht="38.25">
      <c r="B132" s="65" t="s">
        <v>15</v>
      </c>
      <c r="C132" s="83">
        <v>306</v>
      </c>
      <c r="D132" s="133" t="s">
        <v>87</v>
      </c>
      <c r="E132" s="133" t="s">
        <v>64</v>
      </c>
      <c r="F132" s="46" t="s">
        <v>44</v>
      </c>
      <c r="G132" s="66" t="s">
        <v>32</v>
      </c>
      <c r="H132" s="66" t="s">
        <v>32</v>
      </c>
      <c r="I132" s="66" t="s">
        <v>32</v>
      </c>
      <c r="J132" s="67" t="s">
        <v>56</v>
      </c>
      <c r="K132" s="66" t="s">
        <v>32</v>
      </c>
      <c r="L132" s="68"/>
      <c r="M132" s="134">
        <f>M133</f>
        <v>2837.4</v>
      </c>
      <c r="N132" s="134">
        <f>N133</f>
        <v>2612.4</v>
      </c>
    </row>
    <row r="133" spans="2:14" ht="51">
      <c r="B133" s="33" t="s">
        <v>2</v>
      </c>
      <c r="C133" s="83">
        <v>306</v>
      </c>
      <c r="D133" s="84" t="s">
        <v>87</v>
      </c>
      <c r="E133" s="84" t="s">
        <v>64</v>
      </c>
      <c r="F133" s="46" t="s">
        <v>44</v>
      </c>
      <c r="G133" s="30" t="s">
        <v>32</v>
      </c>
      <c r="H133" s="30" t="s">
        <v>32</v>
      </c>
      <c r="I133" s="30" t="s">
        <v>32</v>
      </c>
      <c r="J133" s="31" t="s">
        <v>56</v>
      </c>
      <c r="K133" s="30" t="s">
        <v>32</v>
      </c>
      <c r="L133" s="34">
        <v>600</v>
      </c>
      <c r="M133" s="118">
        <f>M134</f>
        <v>2837.4</v>
      </c>
      <c r="N133" s="118">
        <f>N134</f>
        <v>2612.4</v>
      </c>
    </row>
    <row r="134" spans="2:14" ht="12.75">
      <c r="B134" s="35" t="s">
        <v>3</v>
      </c>
      <c r="C134" s="83">
        <v>306</v>
      </c>
      <c r="D134" s="117" t="s">
        <v>87</v>
      </c>
      <c r="E134" s="117" t="s">
        <v>64</v>
      </c>
      <c r="F134" s="46" t="s">
        <v>44</v>
      </c>
      <c r="G134" s="37" t="s">
        <v>32</v>
      </c>
      <c r="H134" s="37" t="s">
        <v>32</v>
      </c>
      <c r="I134" s="37" t="s">
        <v>32</v>
      </c>
      <c r="J134" s="38" t="s">
        <v>56</v>
      </c>
      <c r="K134" s="37" t="s">
        <v>32</v>
      </c>
      <c r="L134" s="39" t="s">
        <v>4</v>
      </c>
      <c r="M134" s="120">
        <v>2837.4</v>
      </c>
      <c r="N134" s="120">
        <v>2612.4</v>
      </c>
    </row>
    <row r="135" spans="2:14" ht="38.25">
      <c r="B135" s="65" t="s">
        <v>142</v>
      </c>
      <c r="C135" s="83">
        <v>306</v>
      </c>
      <c r="D135" s="117" t="s">
        <v>87</v>
      </c>
      <c r="E135" s="117" t="s">
        <v>64</v>
      </c>
      <c r="F135" s="46" t="s">
        <v>44</v>
      </c>
      <c r="G135" s="37" t="s">
        <v>32</v>
      </c>
      <c r="H135" s="37" t="s">
        <v>32</v>
      </c>
      <c r="I135" s="37" t="s">
        <v>32</v>
      </c>
      <c r="J135" s="38" t="s">
        <v>145</v>
      </c>
      <c r="K135" s="37" t="s">
        <v>32</v>
      </c>
      <c r="L135" s="39"/>
      <c r="M135" s="134">
        <f>M136</f>
        <v>0.3</v>
      </c>
      <c r="N135" s="134">
        <f>N136</f>
        <v>0</v>
      </c>
    </row>
    <row r="136" spans="2:14" ht="38.25">
      <c r="B136" s="35" t="s">
        <v>16</v>
      </c>
      <c r="C136" s="83">
        <v>306</v>
      </c>
      <c r="D136" s="117" t="s">
        <v>87</v>
      </c>
      <c r="E136" s="117" t="s">
        <v>64</v>
      </c>
      <c r="F136" s="46" t="s">
        <v>44</v>
      </c>
      <c r="G136" s="37" t="s">
        <v>32</v>
      </c>
      <c r="H136" s="37" t="s">
        <v>32</v>
      </c>
      <c r="I136" s="37" t="s">
        <v>32</v>
      </c>
      <c r="J136" s="38" t="s">
        <v>145</v>
      </c>
      <c r="K136" s="37" t="s">
        <v>32</v>
      </c>
      <c r="L136" s="39" t="s">
        <v>17</v>
      </c>
      <c r="M136" s="118">
        <f>M137</f>
        <v>0.3</v>
      </c>
      <c r="N136" s="118">
        <f>N137</f>
        <v>0</v>
      </c>
    </row>
    <row r="137" spans="2:14" ht="38.25">
      <c r="B137" s="33" t="s">
        <v>18</v>
      </c>
      <c r="C137" s="83">
        <v>306</v>
      </c>
      <c r="D137" s="117" t="s">
        <v>87</v>
      </c>
      <c r="E137" s="117" t="s">
        <v>64</v>
      </c>
      <c r="F137" s="46" t="s">
        <v>44</v>
      </c>
      <c r="G137" s="37" t="s">
        <v>32</v>
      </c>
      <c r="H137" s="37" t="s">
        <v>32</v>
      </c>
      <c r="I137" s="37" t="s">
        <v>32</v>
      </c>
      <c r="J137" s="38" t="s">
        <v>145</v>
      </c>
      <c r="K137" s="37" t="s">
        <v>32</v>
      </c>
      <c r="L137" s="39" t="s">
        <v>19</v>
      </c>
      <c r="M137" s="120">
        <v>0.3</v>
      </c>
      <c r="N137" s="120"/>
    </row>
    <row r="138" spans="2:14" ht="12.75" customHeight="1" hidden="1">
      <c r="B138" s="22" t="s">
        <v>88</v>
      </c>
      <c r="C138" s="100">
        <v>306</v>
      </c>
      <c r="D138" s="111" t="s">
        <v>77</v>
      </c>
      <c r="E138" s="111"/>
      <c r="F138" s="55"/>
      <c r="G138" s="56"/>
      <c r="H138" s="56"/>
      <c r="I138" s="56"/>
      <c r="J138" s="57"/>
      <c r="K138" s="56"/>
      <c r="L138" s="52"/>
      <c r="M138" s="115">
        <f>M139</f>
        <v>0</v>
      </c>
      <c r="N138" s="115">
        <f>N139</f>
        <v>0</v>
      </c>
    </row>
    <row r="139" spans="2:14" ht="12.75" customHeight="1" hidden="1">
      <c r="B139" s="40" t="s">
        <v>135</v>
      </c>
      <c r="C139" s="100">
        <v>306</v>
      </c>
      <c r="D139" s="41" t="s">
        <v>77</v>
      </c>
      <c r="E139" s="41" t="s">
        <v>64</v>
      </c>
      <c r="F139" s="46"/>
      <c r="G139" s="47"/>
      <c r="H139" s="47"/>
      <c r="I139" s="47"/>
      <c r="J139" s="48"/>
      <c r="K139" s="47"/>
      <c r="L139" s="49"/>
      <c r="M139" s="121">
        <f>SUM(M141)</f>
        <v>0</v>
      </c>
      <c r="N139" s="121">
        <f>SUM(N141)</f>
        <v>0</v>
      </c>
    </row>
    <row r="140" spans="2:14" ht="25.5" customHeight="1" hidden="1">
      <c r="B140" s="22" t="s">
        <v>1</v>
      </c>
      <c r="C140" s="100">
        <v>306</v>
      </c>
      <c r="D140" s="111" t="s">
        <v>77</v>
      </c>
      <c r="E140" s="111" t="s">
        <v>64</v>
      </c>
      <c r="F140" s="55" t="s">
        <v>45</v>
      </c>
      <c r="G140" s="56" t="s">
        <v>32</v>
      </c>
      <c r="H140" s="56" t="s">
        <v>32</v>
      </c>
      <c r="I140" s="56" t="s">
        <v>32</v>
      </c>
      <c r="J140" s="57" t="s">
        <v>33</v>
      </c>
      <c r="K140" s="56" t="s">
        <v>32</v>
      </c>
      <c r="L140" s="23"/>
      <c r="M140" s="135">
        <f aca="true" t="shared" si="6" ref="M140:N142">M141</f>
        <v>0</v>
      </c>
      <c r="N140" s="135">
        <f t="shared" si="6"/>
        <v>0</v>
      </c>
    </row>
    <row r="141" spans="2:14" ht="12.75" customHeight="1" hidden="1">
      <c r="B141" s="50" t="s">
        <v>136</v>
      </c>
      <c r="C141" s="83">
        <v>306</v>
      </c>
      <c r="D141" s="136" t="s">
        <v>77</v>
      </c>
      <c r="E141" s="136" t="s">
        <v>64</v>
      </c>
      <c r="F141" s="55" t="s">
        <v>45</v>
      </c>
      <c r="G141" s="69" t="s">
        <v>32</v>
      </c>
      <c r="H141" s="69" t="s">
        <v>32</v>
      </c>
      <c r="I141" s="69" t="s">
        <v>32</v>
      </c>
      <c r="J141" s="51" t="s">
        <v>137</v>
      </c>
      <c r="K141" s="69" t="s">
        <v>32</v>
      </c>
      <c r="L141" s="70"/>
      <c r="M141" s="118">
        <f t="shared" si="6"/>
        <v>0</v>
      </c>
      <c r="N141" s="118">
        <f t="shared" si="6"/>
        <v>0</v>
      </c>
    </row>
    <row r="142" spans="2:14" ht="25.5" customHeight="1" hidden="1">
      <c r="B142" s="77" t="s">
        <v>140</v>
      </c>
      <c r="C142" s="83">
        <v>306</v>
      </c>
      <c r="D142" s="117" t="s">
        <v>77</v>
      </c>
      <c r="E142" s="117" t="s">
        <v>64</v>
      </c>
      <c r="F142" s="55" t="s">
        <v>45</v>
      </c>
      <c r="G142" s="71" t="s">
        <v>32</v>
      </c>
      <c r="H142" s="71" t="s">
        <v>32</v>
      </c>
      <c r="I142" s="71" t="s">
        <v>32</v>
      </c>
      <c r="J142" s="53" t="s">
        <v>137</v>
      </c>
      <c r="K142" s="71" t="s">
        <v>32</v>
      </c>
      <c r="L142" s="39" t="s">
        <v>138</v>
      </c>
      <c r="M142" s="120">
        <f t="shared" si="6"/>
        <v>0</v>
      </c>
      <c r="N142" s="120">
        <f t="shared" si="6"/>
        <v>0</v>
      </c>
    </row>
    <row r="143" spans="2:14" ht="25.5" customHeight="1" hidden="1">
      <c r="B143" s="77" t="s">
        <v>141</v>
      </c>
      <c r="C143" s="83">
        <v>306</v>
      </c>
      <c r="D143" s="84" t="s">
        <v>77</v>
      </c>
      <c r="E143" s="84" t="s">
        <v>64</v>
      </c>
      <c r="F143" s="55" t="s">
        <v>45</v>
      </c>
      <c r="G143" s="69" t="s">
        <v>32</v>
      </c>
      <c r="H143" s="69" t="s">
        <v>32</v>
      </c>
      <c r="I143" s="69" t="s">
        <v>32</v>
      </c>
      <c r="J143" s="51" t="s">
        <v>137</v>
      </c>
      <c r="K143" s="69" t="s">
        <v>32</v>
      </c>
      <c r="L143" s="34" t="s">
        <v>139</v>
      </c>
      <c r="M143" s="118"/>
      <c r="N143" s="118"/>
    </row>
    <row r="144" spans="2:14" ht="12.75">
      <c r="B144" s="22" t="s">
        <v>57</v>
      </c>
      <c r="C144" s="83"/>
      <c r="D144" s="111"/>
      <c r="E144" s="111"/>
      <c r="F144" s="29"/>
      <c r="G144" s="30"/>
      <c r="H144" s="30"/>
      <c r="I144" s="30"/>
      <c r="J144" s="57"/>
      <c r="K144" s="30"/>
      <c r="L144" s="52"/>
      <c r="M144" s="115">
        <f>SUM(M6+M44+M53+M71+M87+M114+M138)</f>
        <v>6733.800000000001</v>
      </c>
      <c r="N144" s="115">
        <f>SUM(N6+N44+N53+N71+N87+N114+N138)</f>
        <v>6453.5</v>
      </c>
    </row>
    <row r="147" spans="13:14" ht="12.75">
      <c r="M147" s="137"/>
      <c r="N147" s="137"/>
    </row>
  </sheetData>
  <sheetProtection/>
  <mergeCells count="4">
    <mergeCell ref="F3:J3"/>
    <mergeCell ref="F4:J4"/>
    <mergeCell ref="F1:M1"/>
    <mergeCell ref="B2:M2"/>
  </mergeCells>
  <printOptions/>
  <pageMargins left="0.7874015748031497" right="0.3937007874015748" top="0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бухгалтерия</cp:lastModifiedBy>
  <cp:lastPrinted>2019-11-19T12:41:08Z</cp:lastPrinted>
  <dcterms:created xsi:type="dcterms:W3CDTF">1996-10-08T23:32:33Z</dcterms:created>
  <dcterms:modified xsi:type="dcterms:W3CDTF">2020-02-26T13:55:28Z</dcterms:modified>
  <cp:category/>
  <cp:version/>
  <cp:contentType/>
  <cp:contentStatus/>
</cp:coreProperties>
</file>