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65341" windowWidth="14325" windowHeight="9660" activeTab="0"/>
  </bookViews>
  <sheets>
    <sheet name="НЕПРОГРАМНЫЕ" sheetId="1" r:id="rId1"/>
    <sheet name="доходы" sheetId="2" r:id="rId2"/>
    <sheet name="ведомственная" sheetId="3" r:id="rId3"/>
  </sheets>
  <definedNames>
    <definedName name="_xlnm.Print_Area" localSheetId="2">'ведомственная'!#REF!</definedName>
  </definedNames>
  <calcPr fullCalcOnLoad="1"/>
</workbook>
</file>

<file path=xl/sharedStrings.xml><?xml version="1.0" encoding="utf-8"?>
<sst xmlns="http://schemas.openxmlformats.org/spreadsheetml/2006/main" count="1928" uniqueCount="218">
  <si>
    <t>Непрограммные расходы в области коммунального хозяйства</t>
  </si>
  <si>
    <t>8014</t>
  </si>
  <si>
    <t>Непрограммные расходы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</si>
  <si>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</si>
  <si>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</si>
  <si>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</si>
  <si>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</si>
  <si>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7868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</si>
  <si>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</si>
  <si>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</si>
  <si>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</si>
  <si>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</si>
  <si>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</si>
  <si>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</si>
  <si>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>Непрограммные расходы в области культуры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</si>
  <si>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</si>
  <si>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</si>
  <si>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</si>
  <si>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</si>
  <si>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</si>
  <si>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</si>
  <si>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</si>
  <si>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</si>
  <si>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</si>
  <si>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</si>
  <si>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</si>
  <si>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</si>
  <si>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Наименование</t>
  </si>
  <si>
    <t>Мероприятия по землеустройству и землепользованию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</si>
  <si>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</si>
  <si>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административных правонарушений</t>
  </si>
  <si>
    <t>Обеспечение пожарной безопасности</t>
  </si>
  <si>
    <t>№ п/п</t>
  </si>
  <si>
    <t xml:space="preserve">Целевая статья </t>
  </si>
  <si>
    <t>Вид рас-хо-дов</t>
  </si>
  <si>
    <t>Сумма,
тыс. рублей</t>
  </si>
  <si>
    <t>0</t>
  </si>
  <si>
    <t>0000</t>
  </si>
  <si>
    <t>21</t>
  </si>
  <si>
    <t>9001</t>
  </si>
  <si>
    <t>22</t>
  </si>
  <si>
    <t>23</t>
  </si>
  <si>
    <t>120</t>
  </si>
  <si>
    <t>25</t>
  </si>
  <si>
    <t>26</t>
  </si>
  <si>
    <t>27</t>
  </si>
  <si>
    <t>29</t>
  </si>
  <si>
    <t>600</t>
  </si>
  <si>
    <t>30</t>
  </si>
  <si>
    <t>31</t>
  </si>
  <si>
    <t>9004</t>
  </si>
  <si>
    <t xml:space="preserve">Муниципальное развитие </t>
  </si>
  <si>
    <t>8031</t>
  </si>
  <si>
    <t>9005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</si>
  <si>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</si>
  <si>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</t>
  </si>
  <si>
    <t>9007</t>
  </si>
  <si>
    <t>9008</t>
  </si>
  <si>
    <t>9011</t>
  </si>
  <si>
    <t>Прочие мероприятия по благоустройству поселений</t>
  </si>
  <si>
    <t>9013</t>
  </si>
  <si>
    <t>Уличное освещение</t>
  </si>
  <si>
    <t>Итого:</t>
  </si>
  <si>
    <t xml:space="preserve">Резервный фонд администрации муниципального образования </t>
  </si>
  <si>
    <t>раздел</t>
  </si>
  <si>
    <t>подраздел</t>
  </si>
  <si>
    <t>4</t>
  </si>
  <si>
    <t>5</t>
  </si>
  <si>
    <t>Общегосударственные вопросы</t>
  </si>
  <si>
    <t>01</t>
  </si>
  <si>
    <t>02</t>
  </si>
  <si>
    <t>Функционирование высшего должностного лица субъекта Россйской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</si>
  <si>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</si>
  <si>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</si>
  <si>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</si>
  <si>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</si>
  <si>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</si>
  <si>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</si>
  <si>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</si>
  <si>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</si>
  <si>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гражданской обороны</t>
  </si>
  <si>
    <t>09</t>
  </si>
  <si>
    <t>10</t>
  </si>
  <si>
    <t xml:space="preserve">Национальная экономика </t>
  </si>
  <si>
    <t>Другие вопросы в области национальной экономики</t>
  </si>
  <si>
    <t>12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</si>
  <si>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</si>
  <si>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</si>
  <si>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</si>
  <si>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</si>
  <si>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Культура, кинематография, средства массовой информации</t>
  </si>
  <si>
    <t>Культура</t>
  </si>
  <si>
    <t>08</t>
  </si>
  <si>
    <t>Социальная политика</t>
  </si>
  <si>
    <t xml:space="preserve">Приложение № 6 к решению </t>
  </si>
  <si>
    <t xml:space="preserve">I.  МУНИЦИПАЛЬНЫЕ ПРОГРАММЫ </t>
  </si>
  <si>
    <t>II. НЕПРОГРАММНЫЕ НАПРАВЛЕНИЯ ДЕЯТЕЛЬНОСТИ</t>
  </si>
  <si>
    <t>Администрация муниципального образования "Сурское"</t>
  </si>
  <si>
    <t>8007</t>
  </si>
  <si>
    <t>Мероприятия в сфере культуры, искусства и туризма</t>
  </si>
  <si>
    <t>9029</t>
  </si>
  <si>
    <t>7842</t>
  </si>
  <si>
    <t xml:space="preserve">Развитие территориального общественного самоуправления Архангельской области </t>
  </si>
  <si>
    <t>Развитие и поддержка территориального общественного самоуправления в Пинежском районе</t>
  </si>
  <si>
    <t>Развитие и поддержка территориального общественного самоуправления поселения</t>
  </si>
  <si>
    <t>Мероприятия по профилактике терроризма и экстремизма</t>
  </si>
  <si>
    <t>9028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</si>
  <si>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</si>
  <si>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</si>
  <si>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</si>
  <si>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</si>
  <si>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 подакцизным товарам (продукции), производимым на 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</si>
  <si>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</si>
  <si>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</si>
  <si>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</si>
  <si>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ПОШЛИНА, СБОРЫ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</si>
  <si>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</si>
  <si>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</si>
  <si>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</si>
  <si>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</si>
  <si>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</si>
  <si>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</si>
  <si>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Субсидия на софинансирование вопросов местного значения муниципальных образований поселений</t>
  </si>
  <si>
    <t>Субсидия на мероприятия в сфере обеспечения пожарной безопасности, осуществляемые органами местного самоуправления</t>
  </si>
  <si>
    <t>Иные межбюджетные трансферты</t>
  </si>
  <si>
    <t>ВСЕГО ДОХОДОВ</t>
  </si>
  <si>
    <t>Код доходов</t>
  </si>
  <si>
    <t>Сумма, тыс.руб</t>
  </si>
  <si>
    <t>000 11105000000000120</t>
  </si>
  <si>
    <t>Прогнозируемое поступление доходов  бюджета муниципального образования "Сурское"</t>
  </si>
  <si>
    <t>28</t>
  </si>
  <si>
    <t>Мероприятия в сфере гражданской обороны и защиты населения и территорий муниципального образованияот чрезвычайных ситуаций, осуществляемые органами местного самоуправления</t>
  </si>
  <si>
    <t>Земельный налог с физических лиц</t>
  </si>
  <si>
    <t>07</t>
  </si>
  <si>
    <t>33</t>
  </si>
  <si>
    <t>Обеспечение  проведения выборов и рефередумов</t>
  </si>
  <si>
    <t>9040</t>
  </si>
  <si>
    <t>Проведение выборов в муниципальном образовании</t>
  </si>
  <si>
    <t>Проведение выборов в представительный орган муниципального образования</t>
  </si>
  <si>
    <t>Жилищное хозяйство</t>
  </si>
  <si>
    <t>Непрограммные расходы в области жилищного хозяйства</t>
  </si>
  <si>
    <t>32</t>
  </si>
  <si>
    <t>Мероприятия в области жилищного хозяйства</t>
  </si>
  <si>
    <t>9023</t>
  </si>
  <si>
    <t>9033</t>
  </si>
  <si>
    <t>8054</t>
  </si>
  <si>
    <t>Пенсионное обеспечение</t>
  </si>
  <si>
    <t>Выплата муниципальной доплаты к пенсии</t>
  </si>
  <si>
    <t>9016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</si>
  <si>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</si>
  <si>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</si>
  <si>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</si>
  <si>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</si>
  <si>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Мероприятия в сфере культуры, искусства и туризма за счет средств поселения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</si>
  <si>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</si>
  <si>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за счет средств областного бюджета</t>
  </si>
  <si>
    <t>S842</t>
  </si>
  <si>
    <t>7831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</si>
  <si>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</t>
  </si>
  <si>
    <t>1 13 00000 00 0000 000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</si>
  <si>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</si>
  <si>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</si>
  <si>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Обеспечение пожарной безопасности за счет средств бюджета поселения</t>
  </si>
  <si>
    <t>Осуществление части полномочий района по  содержанию автомобильных дорог общего пользования местного значения,  находящихся в собственности муниципального района, в части электроосвещения, за счет средств муниципального дорожного фонда</t>
  </si>
  <si>
    <t>S831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</si>
  <si>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 (районный бюджет)</t>
  </si>
  <si>
    <t xml:space="preserve"> осуществление части полномочий района по  содержанию автомобильных дорог общего пользования местного значения,  находящихся в собственности муниципального района, в части электроосвещения, за счет средств муниципального дорожного фонда</t>
  </si>
  <si>
    <t xml:space="preserve"> софинансирование вопросов местного значения </t>
  </si>
  <si>
    <t>1 11 00000 00 0000 000</t>
  </si>
  <si>
    <t>1 01 02000 010000 110</t>
  </si>
  <si>
    <t>1 06 01000 10 0000 110</t>
  </si>
  <si>
    <t>1 06 06000 10 0000 110</t>
  </si>
  <si>
    <t>Земельный налог с юридических лиц</t>
  </si>
  <si>
    <t>1 00 00000 00 0000 000</t>
  </si>
  <si>
    <t>1 01 00000 00 0000 000</t>
  </si>
  <si>
    <t>1 06 00000 00 0000 000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</si>
  <si>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</si>
  <si>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</si>
  <si>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</si>
  <si>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1 11 09000 00 0000 120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</si>
  <si>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</si>
  <si>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</si>
  <si>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2 02 00000 00 0000 000</t>
  </si>
  <si>
    <t xml:space="preserve">Дотации бюджетам сельских поселений на выравнивание  бюджетной обеспеченности </t>
  </si>
  <si>
    <t>Субсидии бюджетам бюджетной системы Российской Федерации  (межбюджетные субсидии)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</si>
  <si>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</si>
  <si>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Российскрй Федерации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</si>
  <si>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</si>
  <si>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решениею вопросов местного значения в соответствии с заключенными соглашениями</t>
  </si>
  <si>
    <t>1 13 02000 00 0000 130</t>
  </si>
  <si>
    <t>в 2019 году</t>
  </si>
  <si>
    <t>9018</t>
  </si>
  <si>
    <t>500</t>
  </si>
  <si>
    <t>540</t>
  </si>
  <si>
    <t>Межбюджетные трансферты</t>
  </si>
  <si>
    <t>Осуществление полномочий по созданию условий для организации досуга и обеспечение жителей поселения услугами организации культуры в соответствии с заключенными соглашениями</t>
  </si>
  <si>
    <t>2 02 10000 00 0000 150</t>
  </si>
  <si>
    <t>2 02 15001 00 1000 150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</si>
  <si>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</si>
  <si>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</si>
  <si>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</si>
  <si>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</si>
  <si>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</si>
  <si>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</si>
  <si>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</si>
  <si>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</si>
  <si>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 xml:space="preserve"> Приложение №7 к решению Совета депутатов "О местном бюджете на 2019 год" от 25  декабря 2018. №48</t>
  </si>
  <si>
    <t>Приложение №4 решению Совета депутатов "О местном бюджете на 2019 год"    № 48   от 25  декабря 2018 г.</t>
  </si>
  <si>
    <t>К решению Совета депутатов "О местном бюджете на 2019 год" от 25 декабря  2018г. №48</t>
  </si>
  <si>
    <t>мероприятия в сфере пожарной безопасности</t>
  </si>
  <si>
    <t>ВЕДОМСТВЕННАЯ СТРУКТУРА РАСХОДОВ МО "СУРСКОЕ" на 2019 год</t>
  </si>
  <si>
    <t>Распределение  бюджетных ассигнований на реализацию непрограмных направлений деятельности на 2019 год.</t>
  </si>
  <si>
    <t xml:space="preserve">развитие территориального общественного самоуправления Архангельской области </t>
  </si>
  <si>
    <t>Приложение №4 к решению Совета депутатов  внесеенений и дополнений в решение Совета депутатов « О местном бюджете на 2019год</t>
  </si>
  <si>
    <t>Приложение №1 к решению Совета депутатов  «О внесении изменений и дополнений в решение Совета депутатов « О местном бюджете на 2019 год</t>
  </si>
  <si>
    <t>Приложение №3 к решению Совета депутатов  «О внесении изменений и дополнений в решение Совета депутатов « О местном бюджете на 2019год</t>
  </si>
  <si>
    <t>9006</t>
  </si>
  <si>
    <t>9015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</si>
</sst>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  <numFmt numFmtId="203" formatCode="_-* #,##0.0\ _₽_-;\-* #,##0.0\ _₽_-;_-* &quot;-&quot;?\ _₽_-;_-@_-"/>
  </numFmts>
  <fonts count="5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9"/>
      <name val="Arial Cyr"/>
      <family val="2"/>
    </font>
    <font>
      <sz val="9"/>
      <color indexed="8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49" fontId="5" fillId="0" borderId="0" xfId="53" applyNumberFormat="1" applyFont="1" applyFill="1" applyAlignment="1">
      <alignment horizontal="center" vertical="center"/>
      <protection/>
    </xf>
    <xf numFmtId="0" fontId="5" fillId="0" borderId="0" xfId="53" applyFont="1" applyFill="1">
      <alignment/>
      <protection/>
    </xf>
    <xf numFmtId="49" fontId="5" fillId="0" borderId="0" xfId="53" applyNumberFormat="1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49" fontId="5" fillId="0" borderId="0" xfId="53" applyNumberFormat="1" applyFont="1" applyFill="1" applyAlignment="1">
      <alignment horizontal="left"/>
      <protection/>
    </xf>
    <xf numFmtId="0" fontId="5" fillId="0" borderId="0" xfId="53" applyFont="1" applyFill="1" applyAlignment="1">
      <alignment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195" fontId="9" fillId="0" borderId="14" xfId="53" applyNumberFormat="1" applyFont="1" applyFill="1" applyBorder="1" applyAlignment="1">
      <alignment horizontal="center" vertical="center" wrapText="1"/>
      <protection/>
    </xf>
    <xf numFmtId="195" fontId="9" fillId="0" borderId="14" xfId="53" applyNumberFormat="1" applyFont="1" applyFill="1" applyBorder="1" applyAlignment="1">
      <alignment vertical="center"/>
      <protection/>
    </xf>
    <xf numFmtId="0" fontId="9" fillId="0" borderId="13" xfId="53" applyFont="1" applyFill="1" applyBorder="1" applyAlignment="1">
      <alignment horizontal="left" vertical="center" wrapText="1"/>
      <protection/>
    </xf>
    <xf numFmtId="49" fontId="9" fillId="0" borderId="15" xfId="53" applyNumberFormat="1" applyFont="1" applyFill="1" applyBorder="1" applyAlignment="1">
      <alignment horizontal="center" vertical="center" wrapText="1"/>
      <protection/>
    </xf>
    <xf numFmtId="49" fontId="9" fillId="0" borderId="14" xfId="53" applyNumberFormat="1" applyFont="1" applyFill="1" applyBorder="1" applyAlignment="1">
      <alignment horizontal="center" vertical="center" wrapText="1"/>
      <protection/>
    </xf>
    <xf numFmtId="49" fontId="10" fillId="0" borderId="16" xfId="53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justify"/>
    </xf>
    <xf numFmtId="49" fontId="5" fillId="0" borderId="13" xfId="53" applyNumberFormat="1" applyFont="1" applyFill="1" applyBorder="1" applyAlignment="1">
      <alignment horizontal="center" vertical="center"/>
      <protection/>
    </xf>
    <xf numFmtId="49" fontId="5" fillId="0" borderId="15" xfId="53" applyNumberFormat="1" applyFont="1" applyFill="1" applyBorder="1" applyAlignment="1">
      <alignment horizontal="center" vertical="center"/>
      <protection/>
    </xf>
    <xf numFmtId="49" fontId="5" fillId="0" borderId="14" xfId="53" applyNumberFormat="1" applyFont="1" applyFill="1" applyBorder="1" applyAlignment="1">
      <alignment horizontal="center" vertical="center"/>
      <protection/>
    </xf>
    <xf numFmtId="49" fontId="10" fillId="0" borderId="16" xfId="53" applyNumberFormat="1" applyFont="1" applyFill="1" applyBorder="1" applyAlignment="1">
      <alignment horizontal="center" vertical="center"/>
      <protection/>
    </xf>
    <xf numFmtId="195" fontId="5" fillId="0" borderId="14" xfId="53" applyNumberFormat="1" applyFont="1" applyFill="1" applyBorder="1" applyAlignment="1">
      <alignment vertical="center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49" fontId="5" fillId="0" borderId="16" xfId="53" applyNumberFormat="1" applyFont="1" applyFill="1" applyBorder="1" applyAlignment="1">
      <alignment horizontal="center" vertical="center"/>
      <protection/>
    </xf>
    <xf numFmtId="0" fontId="10" fillId="0" borderId="17" xfId="53" applyFont="1" applyFill="1" applyBorder="1" applyAlignment="1">
      <alignment horizontal="left" vertical="center" wrapText="1"/>
      <protection/>
    </xf>
    <xf numFmtId="49" fontId="10" fillId="0" borderId="17" xfId="53" applyNumberFormat="1" applyFont="1" applyFill="1" applyBorder="1" applyAlignment="1">
      <alignment horizontal="center" vertical="center"/>
      <protection/>
    </xf>
    <xf numFmtId="49" fontId="10" fillId="0" borderId="0" xfId="53" applyNumberFormat="1" applyFont="1" applyFill="1" applyBorder="1" applyAlignment="1">
      <alignment horizontal="center" vertical="center"/>
      <protection/>
    </xf>
    <xf numFmtId="49" fontId="10" fillId="0" borderId="18" xfId="53" applyNumberFormat="1" applyFont="1" applyFill="1" applyBorder="1" applyAlignment="1">
      <alignment horizontal="center" vertical="center"/>
      <protection/>
    </xf>
    <xf numFmtId="49" fontId="10" fillId="0" borderId="19" xfId="53" applyNumberFormat="1" applyFont="1" applyFill="1" applyBorder="1" applyAlignment="1">
      <alignment horizontal="center" vertical="center"/>
      <protection/>
    </xf>
    <xf numFmtId="195" fontId="10" fillId="0" borderId="18" xfId="53" applyNumberFormat="1" applyFont="1" applyFill="1" applyBorder="1" applyAlignment="1">
      <alignment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49" fontId="11" fillId="0" borderId="12" xfId="53" applyNumberFormat="1" applyFont="1" applyFill="1" applyBorder="1" applyAlignment="1">
      <alignment horizontal="center" vertical="center"/>
      <protection/>
    </xf>
    <xf numFmtId="195" fontId="9" fillId="0" borderId="11" xfId="53" applyNumberFormat="1" applyFont="1" applyFill="1" applyBorder="1" applyAlignment="1">
      <alignment vertical="center"/>
      <protection/>
    </xf>
    <xf numFmtId="49" fontId="9" fillId="0" borderId="13" xfId="53" applyNumberFormat="1" applyFont="1" applyFill="1" applyBorder="1" applyAlignment="1">
      <alignment horizontal="center" vertical="center"/>
      <protection/>
    </xf>
    <xf numFmtId="49" fontId="9" fillId="0" borderId="15" xfId="53" applyNumberFormat="1" applyFont="1" applyFill="1" applyBorder="1" applyAlignment="1">
      <alignment horizontal="center" vertical="center"/>
      <protection/>
    </xf>
    <xf numFmtId="49" fontId="9" fillId="0" borderId="14" xfId="53" applyNumberFormat="1" applyFont="1" applyFill="1" applyBorder="1" applyAlignment="1">
      <alignment horizontal="center" vertical="center"/>
      <protection/>
    </xf>
    <xf numFmtId="49" fontId="11" fillId="0" borderId="16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justify"/>
    </xf>
    <xf numFmtId="49" fontId="5" fillId="0" borderId="10" xfId="53" applyNumberFormat="1" applyFont="1" applyFill="1" applyBorder="1" applyAlignment="1">
      <alignment horizontal="center" vertical="center"/>
      <protection/>
    </xf>
    <xf numFmtId="49" fontId="5" fillId="0" borderId="20" xfId="53" applyNumberFormat="1" applyFont="1" applyFill="1" applyBorder="1" applyAlignment="1">
      <alignment horizontal="center" vertical="center"/>
      <protection/>
    </xf>
    <xf numFmtId="49" fontId="5" fillId="0" borderId="11" xfId="53" applyNumberFormat="1" applyFont="1" applyFill="1" applyBorder="1" applyAlignment="1">
      <alignment horizontal="center" vertical="center"/>
      <protection/>
    </xf>
    <xf numFmtId="49" fontId="10" fillId="0" borderId="12" xfId="53" applyNumberFormat="1" applyFont="1" applyFill="1" applyBorder="1" applyAlignment="1">
      <alignment horizontal="center" vertical="center"/>
      <protection/>
    </xf>
    <xf numFmtId="195" fontId="5" fillId="0" borderId="11" xfId="53" applyNumberFormat="1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horizontal="left" vertical="center" wrapText="1"/>
      <protection/>
    </xf>
    <xf numFmtId="49" fontId="5" fillId="0" borderId="17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49" fontId="5" fillId="0" borderId="18" xfId="53" applyNumberFormat="1" applyFont="1" applyFill="1" applyBorder="1" applyAlignment="1">
      <alignment horizontal="center" vertical="center"/>
      <protection/>
    </xf>
    <xf numFmtId="49" fontId="5" fillId="0" borderId="19" xfId="53" applyNumberFormat="1" applyFont="1" applyFill="1" applyBorder="1" applyAlignment="1">
      <alignment horizontal="center" vertical="center"/>
      <protection/>
    </xf>
    <xf numFmtId="195" fontId="5" fillId="0" borderId="18" xfId="53" applyNumberFormat="1" applyFont="1" applyFill="1" applyBorder="1" applyAlignment="1">
      <alignment vertical="center"/>
      <protection/>
    </xf>
    <xf numFmtId="0" fontId="9" fillId="0" borderId="17" xfId="53" applyFont="1" applyFill="1" applyBorder="1" applyAlignment="1">
      <alignment horizontal="left" vertical="center" wrapText="1"/>
      <protection/>
    </xf>
    <xf numFmtId="49" fontId="9" fillId="0" borderId="17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49" fontId="9" fillId="0" borderId="19" xfId="53" applyNumberFormat="1" applyFont="1" applyFill="1" applyBorder="1" applyAlignment="1">
      <alignment horizontal="center" vertical="center" wrapText="1"/>
      <protection/>
    </xf>
    <xf numFmtId="195" fontId="9" fillId="0" borderId="18" xfId="53" applyNumberFormat="1" applyFont="1" applyFill="1" applyBorder="1" applyAlignment="1">
      <alignment vertical="center"/>
      <protection/>
    </xf>
    <xf numFmtId="0" fontId="9" fillId="0" borderId="17" xfId="0" applyFont="1" applyFill="1" applyBorder="1" applyAlignment="1">
      <alignment horizontal="left" vertical="center" wrapText="1"/>
    </xf>
    <xf numFmtId="49" fontId="9" fillId="0" borderId="17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18" xfId="53" applyNumberFormat="1" applyFont="1" applyFill="1" applyBorder="1" applyAlignment="1">
      <alignment horizontal="center" vertical="center"/>
      <protection/>
    </xf>
    <xf numFmtId="49" fontId="9" fillId="0" borderId="19" xfId="5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9" fillId="0" borderId="12" xfId="53" applyNumberFormat="1" applyFont="1" applyFill="1" applyBorder="1" applyAlignment="1">
      <alignment horizontal="center" vertical="center"/>
      <protection/>
    </xf>
    <xf numFmtId="49" fontId="5" fillId="0" borderId="18" xfId="0" applyNumberFormat="1" applyFont="1" applyFill="1" applyBorder="1" applyAlignment="1">
      <alignment horizontal="center" vertical="center"/>
    </xf>
    <xf numFmtId="49" fontId="11" fillId="0" borderId="19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20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49" fontId="9" fillId="0" borderId="11" xfId="0" applyNumberFormat="1" applyFont="1" applyFill="1" applyBorder="1" applyAlignment="1">
      <alignment horizontal="center" vertical="center"/>
    </xf>
    <xf numFmtId="0" fontId="5" fillId="0" borderId="21" xfId="53" applyFont="1" applyFill="1" applyBorder="1" applyAlignment="1">
      <alignment horizontal="left" vertical="center" wrapText="1"/>
      <protection/>
    </xf>
    <xf numFmtId="0" fontId="5" fillId="0" borderId="22" xfId="53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11" xfId="53" applyNumberFormat="1" applyFont="1" applyFill="1" applyBorder="1" applyAlignment="1">
      <alignment horizontal="center" vertical="center"/>
      <protection/>
    </xf>
    <xf numFmtId="49" fontId="12" fillId="0" borderId="12" xfId="53" applyNumberFormat="1" applyFont="1" applyFill="1" applyBorder="1" applyAlignment="1">
      <alignment horizontal="center" vertical="center"/>
      <protection/>
    </xf>
    <xf numFmtId="195" fontId="12" fillId="0" borderId="11" xfId="53" applyNumberFormat="1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left" vertical="center" wrapText="1"/>
      <protection/>
    </xf>
    <xf numFmtId="49" fontId="12" fillId="0" borderId="0" xfId="53" applyNumberFormat="1" applyFont="1" applyFill="1" applyBorder="1" applyAlignment="1">
      <alignment horizontal="center" vertical="center"/>
      <protection/>
    </xf>
    <xf numFmtId="49" fontId="12" fillId="0" borderId="18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95" fontId="12" fillId="0" borderId="18" xfId="53" applyNumberFormat="1" applyFont="1" applyFill="1" applyBorder="1" applyAlignment="1">
      <alignment vertical="center"/>
      <protection/>
    </xf>
    <xf numFmtId="195" fontId="9" fillId="0" borderId="12" xfId="53" applyNumberFormat="1" applyFont="1" applyFill="1" applyBorder="1" applyAlignment="1">
      <alignment vertical="center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49" fontId="13" fillId="0" borderId="20" xfId="53" applyNumberFormat="1" applyFont="1" applyFill="1" applyBorder="1" applyAlignment="1">
      <alignment horizontal="center" vertical="center"/>
      <protection/>
    </xf>
    <xf numFmtId="49" fontId="14" fillId="0" borderId="12" xfId="53" applyNumberFormat="1" applyFont="1" applyFill="1" applyBorder="1" applyAlignment="1">
      <alignment horizontal="center" vertical="center"/>
      <protection/>
    </xf>
    <xf numFmtId="195" fontId="5" fillId="0" borderId="0" xfId="53" applyNumberFormat="1" applyFont="1" applyFill="1">
      <alignment/>
      <protection/>
    </xf>
    <xf numFmtId="49" fontId="5" fillId="0" borderId="23" xfId="53" applyNumberFormat="1" applyFont="1" applyFill="1" applyBorder="1" applyAlignment="1">
      <alignment horizontal="center" vertical="center" wrapText="1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right" vertical="center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8" fillId="0" borderId="14" xfId="53" applyNumberFormat="1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49" fontId="10" fillId="0" borderId="25" xfId="53" applyNumberFormat="1" applyFont="1" applyFill="1" applyBorder="1" applyAlignment="1">
      <alignment horizontal="center" vertical="center"/>
      <protection/>
    </xf>
    <xf numFmtId="0" fontId="10" fillId="0" borderId="0" xfId="53" applyFont="1" applyFill="1">
      <alignment/>
      <protection/>
    </xf>
    <xf numFmtId="195" fontId="10" fillId="0" borderId="0" xfId="53" applyNumberFormat="1" applyFont="1" applyFill="1">
      <alignment/>
      <protection/>
    </xf>
    <xf numFmtId="0" fontId="10" fillId="0" borderId="0" xfId="53" applyFont="1" applyFill="1" applyAlignment="1">
      <alignment horizontal="right"/>
      <protection/>
    </xf>
    <xf numFmtId="195" fontId="10" fillId="0" borderId="0" xfId="53" applyNumberFormat="1" applyFont="1" applyFill="1" applyAlignment="1">
      <alignment horizontal="right"/>
      <protection/>
    </xf>
    <xf numFmtId="49" fontId="15" fillId="0" borderId="25" xfId="53" applyNumberFormat="1" applyFont="1" applyFill="1" applyBorder="1" applyAlignment="1">
      <alignment horizontal="center" vertical="center"/>
      <protection/>
    </xf>
    <xf numFmtId="0" fontId="15" fillId="0" borderId="0" xfId="53" applyFont="1" applyFill="1">
      <alignment/>
      <protection/>
    </xf>
    <xf numFmtId="195" fontId="15" fillId="0" borderId="0" xfId="53" applyNumberFormat="1" applyFont="1" applyFill="1">
      <alignment/>
      <protection/>
    </xf>
    <xf numFmtId="0" fontId="15" fillId="0" borderId="0" xfId="53" applyFont="1" applyFill="1" applyAlignment="1">
      <alignment horizontal="right"/>
      <protection/>
    </xf>
    <xf numFmtId="49" fontId="11" fillId="0" borderId="25" xfId="53" applyNumberFormat="1" applyFont="1" applyFill="1" applyBorder="1" applyAlignment="1">
      <alignment horizontal="center" vertical="center"/>
      <protection/>
    </xf>
    <xf numFmtId="0" fontId="11" fillId="0" borderId="0" xfId="53" applyFont="1" applyFill="1">
      <alignment/>
      <protection/>
    </xf>
    <xf numFmtId="195" fontId="11" fillId="0" borderId="0" xfId="53" applyNumberFormat="1" applyFont="1" applyFill="1">
      <alignment/>
      <protection/>
    </xf>
    <xf numFmtId="0" fontId="11" fillId="0" borderId="0" xfId="53" applyFont="1" applyFill="1" applyAlignment="1">
      <alignment horizontal="right"/>
      <protection/>
    </xf>
    <xf numFmtId="49" fontId="9" fillId="0" borderId="25" xfId="53" applyNumberFormat="1" applyFont="1" applyFill="1" applyBorder="1" applyAlignment="1">
      <alignment horizontal="center" vertical="center"/>
      <protection/>
    </xf>
    <xf numFmtId="0" fontId="9" fillId="0" borderId="0" xfId="53" applyFont="1" applyFill="1">
      <alignment/>
      <protection/>
    </xf>
    <xf numFmtId="195" fontId="9" fillId="0" borderId="0" xfId="53" applyNumberFormat="1" applyFont="1" applyFill="1">
      <alignment/>
      <protection/>
    </xf>
    <xf numFmtId="0" fontId="9" fillId="0" borderId="0" xfId="53" applyFont="1" applyFill="1" applyAlignment="1">
      <alignment horizontal="right"/>
      <protection/>
    </xf>
    <xf numFmtId="49" fontId="5" fillId="0" borderId="25" xfId="53" applyNumberFormat="1" applyFont="1" applyFill="1" applyBorder="1" applyAlignment="1">
      <alignment horizontal="center" vertical="center"/>
      <protection/>
    </xf>
    <xf numFmtId="49" fontId="9" fillId="0" borderId="26" xfId="53" applyNumberFormat="1" applyFont="1" applyFill="1" applyBorder="1" applyAlignment="1">
      <alignment horizontal="center" vertical="center"/>
      <protection/>
    </xf>
    <xf numFmtId="49" fontId="5" fillId="0" borderId="26" xfId="53" applyNumberFormat="1" applyFont="1" applyFill="1" applyBorder="1" applyAlignment="1">
      <alignment horizontal="center" vertical="center"/>
      <protection/>
    </xf>
    <xf numFmtId="49" fontId="10" fillId="0" borderId="26" xfId="53" applyNumberFormat="1" applyFont="1" applyFill="1" applyBorder="1" applyAlignment="1">
      <alignment horizontal="center" vertical="center"/>
      <protection/>
    </xf>
    <xf numFmtId="195" fontId="5" fillId="0" borderId="12" xfId="53" applyNumberFormat="1" applyFont="1" applyFill="1" applyBorder="1" applyAlignment="1">
      <alignment vertical="center"/>
      <protection/>
    </xf>
    <xf numFmtId="49" fontId="9" fillId="0" borderId="27" xfId="53" applyNumberFormat="1" applyFont="1" applyFill="1" applyBorder="1" applyAlignment="1">
      <alignment horizontal="center" vertical="center"/>
      <protection/>
    </xf>
    <xf numFmtId="49" fontId="5" fillId="0" borderId="28" xfId="53" applyNumberFormat="1" applyFont="1" applyFill="1" applyBorder="1" applyAlignment="1">
      <alignment horizontal="center" vertical="center"/>
      <protection/>
    </xf>
    <xf numFmtId="0" fontId="5" fillId="0" borderId="17" xfId="53" applyNumberFormat="1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8" fillId="0" borderId="15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6" fillId="0" borderId="21" xfId="53" applyFont="1" applyFill="1" applyBorder="1" applyAlignment="1">
      <alignment horizontal="left" vertical="center" wrapText="1"/>
      <protection/>
    </xf>
    <xf numFmtId="0" fontId="16" fillId="0" borderId="29" xfId="53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16" fillId="0" borderId="0" xfId="0" applyNumberFormat="1" applyFont="1" applyBorder="1" applyAlignment="1">
      <alignment horizontal="center" vertical="top" wrapText="1"/>
    </xf>
    <xf numFmtId="49" fontId="6" fillId="0" borderId="11" xfId="53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180" fontId="0" fillId="33" borderId="0" xfId="0" applyNumberFormat="1" applyFont="1" applyFill="1" applyAlignment="1">
      <alignment/>
    </xf>
    <xf numFmtId="18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6" fillId="0" borderId="12" xfId="0" applyFont="1" applyBorder="1" applyAlignment="1">
      <alignment horizontal="left" vertical="top" wrapText="1"/>
    </xf>
    <xf numFmtId="1" fontId="16" fillId="0" borderId="12" xfId="0" applyNumberFormat="1" applyFont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/>
    </xf>
    <xf numFmtId="180" fontId="0" fillId="33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left" vertical="top" wrapText="1"/>
    </xf>
    <xf numFmtId="1" fontId="16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center" wrapText="1" indent="1"/>
    </xf>
    <xf numFmtId="1" fontId="17" fillId="0" borderId="12" xfId="0" applyNumberFormat="1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wrapText="1" indent="1"/>
    </xf>
    <xf numFmtId="0" fontId="5" fillId="0" borderId="12" xfId="0" applyFont="1" applyFill="1" applyBorder="1" applyAlignment="1">
      <alignment wrapText="1"/>
    </xf>
    <xf numFmtId="0" fontId="16" fillId="33" borderId="12" xfId="0" applyFont="1" applyFill="1" applyBorder="1" applyAlignment="1">
      <alignment horizontal="left" vertical="top" wrapText="1"/>
    </xf>
    <xf numFmtId="0" fontId="16" fillId="34" borderId="12" xfId="0" applyFont="1" applyFill="1" applyBorder="1" applyAlignment="1">
      <alignment horizontal="left" vertical="top" wrapText="1"/>
    </xf>
    <xf numFmtId="0" fontId="5" fillId="34" borderId="12" xfId="53" applyFont="1" applyFill="1" applyBorder="1" applyAlignment="1">
      <alignment horizontal="left" vertical="center" wrapText="1"/>
      <protection/>
    </xf>
    <xf numFmtId="0" fontId="5" fillId="34" borderId="12" xfId="53" applyNumberFormat="1" applyFont="1" applyFill="1" applyBorder="1" applyAlignment="1">
      <alignment horizontal="left" vertical="center" wrapText="1"/>
      <protection/>
    </xf>
    <xf numFmtId="0" fontId="5" fillId="34" borderId="12" xfId="0" applyFont="1" applyFill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2"/>
    </xf>
    <xf numFmtId="49" fontId="0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>
      <alignment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 applyAlignment="1">
      <alignment horizontal="center" vertical="center"/>
      <protection/>
    </xf>
    <xf numFmtId="0" fontId="18" fillId="0" borderId="13" xfId="53" applyFont="1" applyFill="1" applyBorder="1" applyAlignment="1">
      <alignment horizontal="left" vertical="center" wrapText="1"/>
      <protection/>
    </xf>
    <xf numFmtId="0" fontId="18" fillId="0" borderId="12" xfId="53" applyFont="1" applyFill="1" applyBorder="1">
      <alignment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49" fontId="0" fillId="0" borderId="13" xfId="53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53" applyNumberFormat="1" applyFont="1" applyFill="1" applyBorder="1" applyAlignment="1">
      <alignment horizontal="center" vertical="center" wrapText="1"/>
      <protection/>
    </xf>
    <xf numFmtId="195" fontId="18" fillId="33" borderId="14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9" fillId="0" borderId="13" xfId="53" applyFont="1" applyFill="1" applyBorder="1" applyAlignment="1">
      <alignment horizontal="left" wrapText="1"/>
      <protection/>
    </xf>
    <xf numFmtId="0" fontId="9" fillId="0" borderId="12" xfId="53" applyFont="1" applyFill="1" applyBorder="1">
      <alignment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95" fontId="9" fillId="33" borderId="14" xfId="53" applyNumberFormat="1" applyFont="1" applyFill="1" applyBorder="1" applyAlignment="1">
      <alignment horizontal="center" vertical="center" wrapText="1"/>
      <protection/>
    </xf>
    <xf numFmtId="195" fontId="9" fillId="33" borderId="14" xfId="53" applyNumberFormat="1" applyFont="1" applyFill="1" applyBorder="1" applyAlignment="1">
      <alignment vertical="center"/>
      <protection/>
    </xf>
    <xf numFmtId="49" fontId="5" fillId="0" borderId="13" xfId="0" applyNumberFormat="1" applyFont="1" applyBorder="1" applyAlignment="1">
      <alignment horizontal="center" vertical="center"/>
    </xf>
    <xf numFmtId="195" fontId="5" fillId="33" borderId="14" xfId="53" applyNumberFormat="1" applyFont="1" applyFill="1" applyBorder="1" applyAlignment="1">
      <alignment vertical="center"/>
      <protection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49" fontId="10" fillId="0" borderId="17" xfId="53" applyNumberFormat="1" applyFont="1" applyFill="1" applyBorder="1" applyAlignment="1">
      <alignment horizontal="center" vertical="center" wrapText="1"/>
      <protection/>
    </xf>
    <xf numFmtId="195" fontId="10" fillId="33" borderId="18" xfId="53" applyNumberFormat="1" applyFont="1" applyFill="1" applyBorder="1" applyAlignment="1">
      <alignment vertical="center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/>
      <protection/>
    </xf>
    <xf numFmtId="49" fontId="11" fillId="0" borderId="20" xfId="53" applyNumberFormat="1" applyFont="1" applyFill="1" applyBorder="1" applyAlignment="1">
      <alignment horizontal="center" vertical="center"/>
      <protection/>
    </xf>
    <xf numFmtId="49" fontId="11" fillId="0" borderId="11" xfId="53" applyNumberFormat="1" applyFont="1" applyFill="1" applyBorder="1" applyAlignment="1">
      <alignment horizontal="center" vertical="center"/>
      <protection/>
    </xf>
    <xf numFmtId="195" fontId="9" fillId="33" borderId="11" xfId="53" applyNumberFormat="1" applyFont="1" applyFill="1" applyBorder="1" applyAlignment="1">
      <alignment vertical="center"/>
      <protection/>
    </xf>
    <xf numFmtId="49" fontId="9" fillId="0" borderId="12" xfId="53" applyNumberFormat="1" applyFont="1" applyFill="1" applyBorder="1" applyAlignment="1">
      <alignment horizontal="center" vertical="center" wrapText="1"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195" fontId="5" fillId="33" borderId="11" xfId="53" applyNumberFormat="1" applyFont="1" applyFill="1" applyBorder="1" applyAlignment="1">
      <alignment vertical="center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195" fontId="5" fillId="33" borderId="18" xfId="53" applyNumberFormat="1" applyFont="1" applyFill="1" applyBorder="1" applyAlignment="1">
      <alignment vertical="center"/>
      <protection/>
    </xf>
    <xf numFmtId="195" fontId="9" fillId="33" borderId="18" xfId="53" applyNumberFormat="1" applyFont="1" applyFill="1" applyBorder="1" applyAlignment="1">
      <alignment vertical="center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10" fillId="0" borderId="20" xfId="53" applyNumberFormat="1" applyFont="1" applyFill="1" applyBorder="1" applyAlignment="1">
      <alignment horizontal="center" vertical="center"/>
      <protection/>
    </xf>
    <xf numFmtId="49" fontId="10" fillId="0" borderId="11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49" fontId="9" fillId="0" borderId="18" xfId="0" applyNumberFormat="1" applyFont="1" applyFill="1" applyBorder="1" applyAlignment="1">
      <alignment horizontal="center" vertical="center"/>
    </xf>
    <xf numFmtId="195" fontId="12" fillId="33" borderId="11" xfId="53" applyNumberFormat="1" applyFont="1" applyFill="1" applyBorder="1" applyAlignment="1">
      <alignment vertical="center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5" fillId="0" borderId="30" xfId="53" applyNumberFormat="1" applyFont="1" applyFill="1" applyBorder="1" applyAlignment="1">
      <alignment horizontal="center" vertical="center"/>
      <protection/>
    </xf>
    <xf numFmtId="195" fontId="5" fillId="33" borderId="12" xfId="53" applyNumberFormat="1" applyFont="1" applyFill="1" applyBorder="1" applyAlignment="1">
      <alignment vertical="center"/>
      <protection/>
    </xf>
    <xf numFmtId="0" fontId="5" fillId="0" borderId="12" xfId="0" applyFont="1" applyBorder="1" applyAlignment="1">
      <alignment horizontal="center" vertical="center" wrapText="1"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195" fontId="12" fillId="33" borderId="18" xfId="53" applyNumberFormat="1" applyFont="1" applyFill="1" applyBorder="1" applyAlignment="1">
      <alignment vertical="center"/>
      <protection/>
    </xf>
    <xf numFmtId="195" fontId="9" fillId="33" borderId="12" xfId="53" applyNumberFormat="1" applyFont="1" applyFill="1" applyBorder="1" applyAlignment="1">
      <alignment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95" fontId="5" fillId="33" borderId="0" xfId="53" applyNumberFormat="1" applyFont="1" applyFill="1">
      <alignment/>
      <protection/>
    </xf>
    <xf numFmtId="0" fontId="5" fillId="33" borderId="0" xfId="53" applyFont="1" applyFill="1">
      <alignment/>
      <protection/>
    </xf>
    <xf numFmtId="0" fontId="19" fillId="0" borderId="12" xfId="0" applyFont="1" applyFill="1" applyBorder="1" applyAlignment="1">
      <alignment horizontal="left" vertical="center" wrapText="1" indent="2"/>
    </xf>
    <xf numFmtId="1" fontId="20" fillId="0" borderId="12" xfId="0" applyNumberFormat="1" applyFont="1" applyBorder="1" applyAlignment="1">
      <alignment horizontal="center" vertical="top" wrapText="1"/>
    </xf>
    <xf numFmtId="180" fontId="21" fillId="33" borderId="12" xfId="0" applyNumberFormat="1" applyFont="1" applyFill="1" applyBorder="1" applyAlignment="1">
      <alignment/>
    </xf>
    <xf numFmtId="0" fontId="6" fillId="0" borderId="0" xfId="53" applyFont="1" applyFill="1" applyAlignment="1">
      <alignment wrapText="1"/>
      <protection/>
    </xf>
    <xf numFmtId="0" fontId="4" fillId="0" borderId="0" xfId="0" applyFont="1" applyAlignment="1">
      <alignment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20" xfId="53" applyNumberFormat="1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center" vertical="center" wrapText="1"/>
      <protection/>
    </xf>
    <xf numFmtId="0" fontId="6" fillId="35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20" xfId="53" applyNumberFormat="1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35" borderId="0" xfId="0" applyFont="1" applyFill="1" applyBorder="1" applyAlignment="1">
      <alignment horizontal="left" wrapText="1"/>
    </xf>
    <xf numFmtId="0" fontId="9" fillId="0" borderId="0" xfId="53" applyFont="1" applyFill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PageLayoutView="0" workbookViewId="0" topLeftCell="B1">
      <selection activeCell="M97" sqref="M97"/>
    </sheetView>
  </sheetViews>
  <sheetFormatPr defaultColWidth="9.140625" defaultRowHeight="12" customHeight="1"/>
  <cols>
    <col min="1" max="1" width="5.00390625" style="1" hidden="1" customWidth="1"/>
    <col min="2" max="2" width="47.7109375" style="2" customWidth="1"/>
    <col min="3" max="3" width="3.00390625" style="2" bestFit="1" customWidth="1"/>
    <col min="4" max="5" width="3.00390625" style="2" customWidth="1"/>
    <col min="6" max="6" width="2.28125" style="3" bestFit="1" customWidth="1"/>
    <col min="7" max="7" width="5.28125" style="2" bestFit="1" customWidth="1"/>
    <col min="8" max="8" width="5.28125" style="2" customWidth="1"/>
    <col min="9" max="9" width="5.7109375" style="3" customWidth="1"/>
    <col min="10" max="10" width="11.421875" style="2" customWidth="1"/>
    <col min="11" max="11" width="8.7109375" style="2" customWidth="1"/>
    <col min="12" max="13" width="14.421875" style="2" customWidth="1"/>
    <col min="14" max="15" width="12.8515625" style="2" customWidth="1"/>
    <col min="16" max="16" width="9.140625" style="2" customWidth="1"/>
    <col min="17" max="17" width="9.140625" style="4" customWidth="1"/>
    <col min="18" max="16384" width="9.140625" style="2" customWidth="1"/>
  </cols>
  <sheetData>
    <row r="1" spans="3:10" ht="29.25" customHeight="1">
      <c r="C1" s="235" t="s">
        <v>213</v>
      </c>
      <c r="D1" s="236"/>
      <c r="E1" s="236"/>
      <c r="F1" s="236"/>
      <c r="G1" s="236"/>
      <c r="H1" s="236"/>
      <c r="I1" s="236"/>
      <c r="J1" s="236"/>
    </row>
    <row r="2" spans="3:10" ht="38.25" customHeight="1">
      <c r="C2" s="246" t="s">
        <v>206</v>
      </c>
      <c r="D2" s="247"/>
      <c r="E2" s="247"/>
      <c r="F2" s="247"/>
      <c r="G2" s="247"/>
      <c r="H2" s="247"/>
      <c r="I2" s="247"/>
      <c r="J2" s="133"/>
    </row>
    <row r="3" spans="3:10" ht="12" customHeight="1">
      <c r="C3" s="5"/>
      <c r="D3" s="5"/>
      <c r="E3" s="5"/>
      <c r="F3" s="6"/>
      <c r="G3" s="133"/>
      <c r="H3" s="133"/>
      <c r="I3" s="133"/>
      <c r="J3" s="133"/>
    </row>
    <row r="4" spans="2:10" ht="30" customHeight="1">
      <c r="B4" s="245" t="s">
        <v>211</v>
      </c>
      <c r="C4" s="245"/>
      <c r="D4" s="245"/>
      <c r="E4" s="245"/>
      <c r="F4" s="245"/>
      <c r="G4" s="245"/>
      <c r="H4" s="245"/>
      <c r="I4" s="245"/>
      <c r="J4" s="245"/>
    </row>
    <row r="5" spans="1:10" ht="12" customHeight="1">
      <c r="A5" s="96" t="s">
        <v>32</v>
      </c>
      <c r="B5" s="7" t="s">
        <v>27</v>
      </c>
      <c r="C5" s="237" t="s">
        <v>33</v>
      </c>
      <c r="D5" s="238"/>
      <c r="E5" s="238"/>
      <c r="F5" s="239"/>
      <c r="G5" s="240"/>
      <c r="H5" s="8"/>
      <c r="I5" s="8" t="s">
        <v>34</v>
      </c>
      <c r="J5" s="9" t="s">
        <v>35</v>
      </c>
    </row>
    <row r="6" spans="1:17" s="6" customFormat="1" ht="12" customHeight="1">
      <c r="A6" s="97">
        <v>1</v>
      </c>
      <c r="B6" s="10">
        <v>1</v>
      </c>
      <c r="C6" s="241" t="s">
        <v>66</v>
      </c>
      <c r="D6" s="242"/>
      <c r="E6" s="242"/>
      <c r="F6" s="243"/>
      <c r="G6" s="244"/>
      <c r="H6" s="131"/>
      <c r="I6" s="11" t="s">
        <v>67</v>
      </c>
      <c r="J6" s="12">
        <v>6</v>
      </c>
      <c r="Q6" s="98"/>
    </row>
    <row r="7" spans="1:17" s="6" customFormat="1" ht="12" customHeight="1">
      <c r="A7" s="99"/>
      <c r="B7" s="55" t="s">
        <v>95</v>
      </c>
      <c r="C7" s="100"/>
      <c r="D7" s="132"/>
      <c r="E7" s="132"/>
      <c r="F7" s="101"/>
      <c r="G7" s="102"/>
      <c r="H7" s="102"/>
      <c r="I7" s="103"/>
      <c r="J7" s="104"/>
      <c r="Q7" s="98"/>
    </row>
    <row r="8" spans="1:17" s="6" customFormat="1" ht="12" customHeight="1">
      <c r="A8" s="99"/>
      <c r="B8" s="55" t="s">
        <v>96</v>
      </c>
      <c r="C8" s="100"/>
      <c r="D8" s="132"/>
      <c r="E8" s="132"/>
      <c r="F8" s="101"/>
      <c r="G8" s="102"/>
      <c r="H8" s="102"/>
      <c r="I8" s="103"/>
      <c r="J8" s="14">
        <f>J9+J14+J34+J29+J39+J46+J60+J77+J97+J117+J70</f>
        <v>7648</v>
      </c>
      <c r="Q8" s="98"/>
    </row>
    <row r="9" spans="1:17" s="106" customFormat="1" ht="12" customHeight="1">
      <c r="A9" s="105"/>
      <c r="B9" s="16" t="s">
        <v>8</v>
      </c>
      <c r="C9" s="13" t="s">
        <v>38</v>
      </c>
      <c r="D9" s="17" t="s">
        <v>36</v>
      </c>
      <c r="E9" s="17" t="s">
        <v>36</v>
      </c>
      <c r="F9" s="17" t="s">
        <v>36</v>
      </c>
      <c r="G9" s="18" t="s">
        <v>37</v>
      </c>
      <c r="H9" s="17" t="s">
        <v>36</v>
      </c>
      <c r="I9" s="19"/>
      <c r="J9" s="15">
        <f>J10</f>
        <v>642.6</v>
      </c>
      <c r="N9" s="107"/>
      <c r="O9" s="107"/>
      <c r="Q9" s="108"/>
    </row>
    <row r="10" spans="1:17" s="106" customFormat="1" ht="12" customHeight="1">
      <c r="A10" s="105"/>
      <c r="B10" s="20" t="s">
        <v>9</v>
      </c>
      <c r="C10" s="21" t="s">
        <v>38</v>
      </c>
      <c r="D10" s="22" t="s">
        <v>36</v>
      </c>
      <c r="E10" s="22" t="s">
        <v>36</v>
      </c>
      <c r="F10" s="22" t="s">
        <v>36</v>
      </c>
      <c r="G10" s="23" t="s">
        <v>39</v>
      </c>
      <c r="H10" s="22" t="s">
        <v>36</v>
      </c>
      <c r="I10" s="24"/>
      <c r="J10" s="25">
        <f>J11</f>
        <v>642.6</v>
      </c>
      <c r="N10" s="107"/>
      <c r="O10" s="107"/>
      <c r="Q10" s="108"/>
    </row>
    <row r="11" spans="1:17" s="106" customFormat="1" ht="12" customHeight="1">
      <c r="A11" s="105"/>
      <c r="B11" s="26" t="s">
        <v>26</v>
      </c>
      <c r="C11" s="21" t="s">
        <v>38</v>
      </c>
      <c r="D11" s="22" t="s">
        <v>36</v>
      </c>
      <c r="E11" s="22" t="s">
        <v>36</v>
      </c>
      <c r="F11" s="22" t="s">
        <v>36</v>
      </c>
      <c r="G11" s="23" t="s">
        <v>39</v>
      </c>
      <c r="H11" s="22" t="s">
        <v>36</v>
      </c>
      <c r="I11" s="27" t="s">
        <v>21</v>
      </c>
      <c r="J11" s="25">
        <f>J12</f>
        <v>642.6</v>
      </c>
      <c r="N11" s="107"/>
      <c r="O11" s="107"/>
      <c r="Q11" s="108"/>
    </row>
    <row r="12" spans="1:17" s="106" customFormat="1" ht="12" customHeight="1">
      <c r="A12" s="105"/>
      <c r="B12" s="26" t="s">
        <v>22</v>
      </c>
      <c r="C12" s="21" t="s">
        <v>38</v>
      </c>
      <c r="D12" s="22" t="s">
        <v>36</v>
      </c>
      <c r="E12" s="22" t="s">
        <v>36</v>
      </c>
      <c r="F12" s="22" t="s">
        <v>36</v>
      </c>
      <c r="G12" s="23" t="s">
        <v>39</v>
      </c>
      <c r="H12" s="22" t="s">
        <v>36</v>
      </c>
      <c r="I12" s="27">
        <v>120</v>
      </c>
      <c r="J12" s="25">
        <f>ведомственная!M13</f>
        <v>642.6</v>
      </c>
      <c r="N12" s="107"/>
      <c r="O12" s="107"/>
      <c r="Q12" s="108"/>
    </row>
    <row r="13" spans="1:17" s="106" customFormat="1" ht="12" customHeight="1">
      <c r="A13" s="105"/>
      <c r="B13" s="28"/>
      <c r="C13" s="29"/>
      <c r="D13" s="30"/>
      <c r="E13" s="30"/>
      <c r="F13" s="30"/>
      <c r="G13" s="31"/>
      <c r="H13" s="30"/>
      <c r="I13" s="32"/>
      <c r="J13" s="33"/>
      <c r="N13" s="107"/>
      <c r="O13" s="107"/>
      <c r="Q13" s="108"/>
    </row>
    <row r="14" spans="1:17" s="106" customFormat="1" ht="12" customHeight="1">
      <c r="A14" s="105"/>
      <c r="B14" s="16" t="s">
        <v>10</v>
      </c>
      <c r="C14" s="37" t="s">
        <v>40</v>
      </c>
      <c r="D14" s="38" t="s">
        <v>36</v>
      </c>
      <c r="E14" s="38" t="s">
        <v>36</v>
      </c>
      <c r="F14" s="38" t="s">
        <v>36</v>
      </c>
      <c r="G14" s="39" t="s">
        <v>37</v>
      </c>
      <c r="H14" s="38" t="s">
        <v>36</v>
      </c>
      <c r="I14" s="40"/>
      <c r="J14" s="15">
        <f>SUM(J15+J22+J25)</f>
        <v>2119.9</v>
      </c>
      <c r="N14" s="107"/>
      <c r="O14" s="107"/>
      <c r="Q14" s="108"/>
    </row>
    <row r="15" spans="1:17" s="106" customFormat="1" ht="12" customHeight="1">
      <c r="A15" s="105"/>
      <c r="B15" s="41" t="s">
        <v>9</v>
      </c>
      <c r="C15" s="42" t="s">
        <v>40</v>
      </c>
      <c r="D15" s="43" t="s">
        <v>36</v>
      </c>
      <c r="E15" s="43" t="s">
        <v>36</v>
      </c>
      <c r="F15" s="43" t="s">
        <v>36</v>
      </c>
      <c r="G15" s="44" t="s">
        <v>39</v>
      </c>
      <c r="H15" s="43" t="s">
        <v>36</v>
      </c>
      <c r="I15" s="45"/>
      <c r="J15" s="46">
        <f>J16+J18+J20</f>
        <v>2057.4</v>
      </c>
      <c r="M15" s="108"/>
      <c r="N15" s="108"/>
      <c r="O15" s="108"/>
      <c r="P15" s="108"/>
      <c r="Q15" s="108"/>
    </row>
    <row r="16" spans="1:17" s="106" customFormat="1" ht="12" customHeight="1">
      <c r="A16" s="105"/>
      <c r="B16" s="47" t="s">
        <v>26</v>
      </c>
      <c r="C16" s="42" t="s">
        <v>40</v>
      </c>
      <c r="D16" s="43" t="s">
        <v>36</v>
      </c>
      <c r="E16" s="43" t="s">
        <v>36</v>
      </c>
      <c r="F16" s="43" t="s">
        <v>36</v>
      </c>
      <c r="G16" s="44" t="s">
        <v>39</v>
      </c>
      <c r="H16" s="43" t="s">
        <v>36</v>
      </c>
      <c r="I16" s="48">
        <v>100</v>
      </c>
      <c r="J16" s="46">
        <f>J17</f>
        <v>1755</v>
      </c>
      <c r="M16" s="108"/>
      <c r="N16" s="108"/>
      <c r="O16" s="108"/>
      <c r="P16" s="108"/>
      <c r="Q16" s="108"/>
    </row>
    <row r="17" spans="1:17" s="106" customFormat="1" ht="12" customHeight="1">
      <c r="A17" s="105"/>
      <c r="B17" s="49" t="s">
        <v>22</v>
      </c>
      <c r="C17" s="50" t="s">
        <v>40</v>
      </c>
      <c r="D17" s="51" t="s">
        <v>36</v>
      </c>
      <c r="E17" s="51" t="s">
        <v>36</v>
      </c>
      <c r="F17" s="51" t="s">
        <v>36</v>
      </c>
      <c r="G17" s="52" t="s">
        <v>39</v>
      </c>
      <c r="H17" s="51" t="s">
        <v>36</v>
      </c>
      <c r="I17" s="53">
        <v>120</v>
      </c>
      <c r="J17" s="54">
        <f>ведомственная!M19</f>
        <v>1755</v>
      </c>
      <c r="M17" s="108"/>
      <c r="N17" s="109"/>
      <c r="O17" s="109"/>
      <c r="Q17" s="108"/>
    </row>
    <row r="18" spans="1:17" s="106" customFormat="1" ht="12" customHeight="1">
      <c r="A18" s="105"/>
      <c r="B18" s="47" t="s">
        <v>17</v>
      </c>
      <c r="C18" s="42" t="s">
        <v>40</v>
      </c>
      <c r="D18" s="43" t="s">
        <v>36</v>
      </c>
      <c r="E18" s="43" t="s">
        <v>36</v>
      </c>
      <c r="F18" s="43" t="s">
        <v>36</v>
      </c>
      <c r="G18" s="44" t="s">
        <v>39</v>
      </c>
      <c r="H18" s="43" t="s">
        <v>36</v>
      </c>
      <c r="I18" s="48">
        <v>200</v>
      </c>
      <c r="J18" s="46">
        <f>J19</f>
        <v>257.4</v>
      </c>
      <c r="M18" s="108"/>
      <c r="N18" s="108"/>
      <c r="O18" s="108"/>
      <c r="P18" s="108"/>
      <c r="Q18" s="108"/>
    </row>
    <row r="19" spans="1:17" s="106" customFormat="1" ht="12" customHeight="1">
      <c r="A19" s="105"/>
      <c r="B19" s="49" t="s">
        <v>19</v>
      </c>
      <c r="C19" s="50" t="s">
        <v>40</v>
      </c>
      <c r="D19" s="51" t="s">
        <v>36</v>
      </c>
      <c r="E19" s="51" t="s">
        <v>36</v>
      </c>
      <c r="F19" s="51" t="s">
        <v>36</v>
      </c>
      <c r="G19" s="52" t="s">
        <v>39</v>
      </c>
      <c r="H19" s="51" t="s">
        <v>36</v>
      </c>
      <c r="I19" s="53">
        <v>240</v>
      </c>
      <c r="J19" s="54">
        <f>ведомственная!M21</f>
        <v>257.4</v>
      </c>
      <c r="M19" s="108"/>
      <c r="N19" s="109"/>
      <c r="O19" s="109"/>
      <c r="Q19" s="108"/>
    </row>
    <row r="20" spans="1:17" s="106" customFormat="1" ht="12" customHeight="1">
      <c r="A20" s="105"/>
      <c r="B20" s="47" t="s">
        <v>23</v>
      </c>
      <c r="C20" s="42" t="s">
        <v>40</v>
      </c>
      <c r="D20" s="43" t="s">
        <v>36</v>
      </c>
      <c r="E20" s="43" t="s">
        <v>36</v>
      </c>
      <c r="F20" s="43" t="s">
        <v>36</v>
      </c>
      <c r="G20" s="44" t="s">
        <v>39</v>
      </c>
      <c r="H20" s="43" t="s">
        <v>36</v>
      </c>
      <c r="I20" s="48">
        <v>800</v>
      </c>
      <c r="J20" s="46">
        <f>J21</f>
        <v>45</v>
      </c>
      <c r="M20" s="108"/>
      <c r="N20" s="108"/>
      <c r="O20" s="108"/>
      <c r="P20" s="108"/>
      <c r="Q20" s="108"/>
    </row>
    <row r="21" spans="1:17" s="106" customFormat="1" ht="12" customHeight="1">
      <c r="A21" s="105"/>
      <c r="B21" s="49" t="s">
        <v>25</v>
      </c>
      <c r="C21" s="50" t="s">
        <v>40</v>
      </c>
      <c r="D21" s="51" t="s">
        <v>36</v>
      </c>
      <c r="E21" s="51" t="s">
        <v>36</v>
      </c>
      <c r="F21" s="51" t="s">
        <v>36</v>
      </c>
      <c r="G21" s="52" t="s">
        <v>39</v>
      </c>
      <c r="H21" s="51" t="s">
        <v>36</v>
      </c>
      <c r="I21" s="53">
        <v>850</v>
      </c>
      <c r="J21" s="54">
        <f>ведомственная!M23</f>
        <v>45</v>
      </c>
      <c r="M21" s="108"/>
      <c r="N21" s="109"/>
      <c r="O21" s="109"/>
      <c r="Q21" s="108"/>
    </row>
    <row r="22" spans="1:17" s="106" customFormat="1" ht="12" customHeight="1">
      <c r="A22" s="105"/>
      <c r="B22" s="47" t="s">
        <v>30</v>
      </c>
      <c r="C22" s="42" t="s">
        <v>40</v>
      </c>
      <c r="D22" s="43" t="s">
        <v>36</v>
      </c>
      <c r="E22" s="43" t="s">
        <v>36</v>
      </c>
      <c r="F22" s="43" t="s">
        <v>36</v>
      </c>
      <c r="G22" s="44" t="s">
        <v>7</v>
      </c>
      <c r="H22" s="43" t="s">
        <v>36</v>
      </c>
      <c r="I22" s="48"/>
      <c r="J22" s="46">
        <f>SUM(J23)</f>
        <v>62.5</v>
      </c>
      <c r="Q22" s="108"/>
    </row>
    <row r="23" spans="1:17" s="106" customFormat="1" ht="12" customHeight="1">
      <c r="A23" s="105"/>
      <c r="B23" s="49" t="s">
        <v>17</v>
      </c>
      <c r="C23" s="50" t="s">
        <v>40</v>
      </c>
      <c r="D23" s="51" t="s">
        <v>36</v>
      </c>
      <c r="E23" s="51" t="s">
        <v>36</v>
      </c>
      <c r="F23" s="51" t="s">
        <v>36</v>
      </c>
      <c r="G23" s="52" t="s">
        <v>7</v>
      </c>
      <c r="H23" s="51" t="s">
        <v>36</v>
      </c>
      <c r="I23" s="53" t="s">
        <v>18</v>
      </c>
      <c r="J23" s="54">
        <f>SUM(J24)</f>
        <v>62.5</v>
      </c>
      <c r="Q23" s="108"/>
    </row>
    <row r="24" spans="1:17" s="106" customFormat="1" ht="12" customHeight="1">
      <c r="A24" s="105"/>
      <c r="B24" s="47" t="s">
        <v>19</v>
      </c>
      <c r="C24" s="42" t="s">
        <v>40</v>
      </c>
      <c r="D24" s="43" t="s">
        <v>36</v>
      </c>
      <c r="E24" s="43" t="s">
        <v>36</v>
      </c>
      <c r="F24" s="43" t="s">
        <v>36</v>
      </c>
      <c r="G24" s="44" t="s">
        <v>7</v>
      </c>
      <c r="H24" s="43" t="s">
        <v>36</v>
      </c>
      <c r="I24" s="48" t="s">
        <v>20</v>
      </c>
      <c r="J24" s="46">
        <f>ведомственная!M26</f>
        <v>62.5</v>
      </c>
      <c r="Q24" s="108"/>
    </row>
    <row r="25" spans="1:17" s="106" customFormat="1" ht="12" customHeight="1" hidden="1">
      <c r="A25" s="105"/>
      <c r="B25" s="66" t="s">
        <v>51</v>
      </c>
      <c r="C25" s="42" t="s">
        <v>40</v>
      </c>
      <c r="D25" s="43" t="s">
        <v>36</v>
      </c>
      <c r="E25" s="43" t="s">
        <v>36</v>
      </c>
      <c r="F25" s="43" t="s">
        <v>36</v>
      </c>
      <c r="G25" s="67" t="s">
        <v>52</v>
      </c>
      <c r="H25" s="43" t="s">
        <v>36</v>
      </c>
      <c r="I25" s="68"/>
      <c r="J25" s="46">
        <f>J26</f>
        <v>0</v>
      </c>
      <c r="Q25" s="108"/>
    </row>
    <row r="26" spans="1:17" s="106" customFormat="1" ht="12" customHeight="1" hidden="1">
      <c r="A26" s="105"/>
      <c r="B26" s="49" t="s">
        <v>17</v>
      </c>
      <c r="C26" s="42" t="s">
        <v>40</v>
      </c>
      <c r="D26" s="51" t="s">
        <v>36</v>
      </c>
      <c r="E26" s="51" t="s">
        <v>36</v>
      </c>
      <c r="F26" s="51" t="s">
        <v>36</v>
      </c>
      <c r="G26" s="69" t="s">
        <v>52</v>
      </c>
      <c r="H26" s="51" t="s">
        <v>36</v>
      </c>
      <c r="I26" s="53" t="s">
        <v>18</v>
      </c>
      <c r="J26" s="54">
        <f>J27</f>
        <v>0</v>
      </c>
      <c r="Q26" s="108"/>
    </row>
    <row r="27" spans="1:17" s="106" customFormat="1" ht="12" customHeight="1" hidden="1">
      <c r="A27" s="105"/>
      <c r="B27" s="47" t="s">
        <v>19</v>
      </c>
      <c r="C27" s="42" t="s">
        <v>40</v>
      </c>
      <c r="D27" s="43" t="s">
        <v>36</v>
      </c>
      <c r="E27" s="43" t="s">
        <v>36</v>
      </c>
      <c r="F27" s="43" t="s">
        <v>36</v>
      </c>
      <c r="G27" s="67" t="s">
        <v>52</v>
      </c>
      <c r="H27" s="43" t="s">
        <v>36</v>
      </c>
      <c r="I27" s="48" t="s">
        <v>20</v>
      </c>
      <c r="J27" s="46">
        <f>ведомственная!M29</f>
        <v>0</v>
      </c>
      <c r="Q27" s="108"/>
    </row>
    <row r="28" spans="1:17" s="106" customFormat="1" ht="12" customHeight="1">
      <c r="A28" s="105"/>
      <c r="B28" s="28"/>
      <c r="C28" s="29"/>
      <c r="D28" s="30"/>
      <c r="E28" s="30"/>
      <c r="F28" s="30"/>
      <c r="G28" s="31"/>
      <c r="H28" s="30"/>
      <c r="I28" s="32"/>
      <c r="J28" s="33"/>
      <c r="Q28" s="108"/>
    </row>
    <row r="29" spans="1:17" s="106" customFormat="1" ht="12" customHeight="1">
      <c r="A29" s="105"/>
      <c r="B29" s="55" t="s">
        <v>63</v>
      </c>
      <c r="C29" s="56" t="s">
        <v>41</v>
      </c>
      <c r="D29" s="57" t="s">
        <v>36</v>
      </c>
      <c r="E29" s="57" t="s">
        <v>36</v>
      </c>
      <c r="F29" s="57" t="s">
        <v>36</v>
      </c>
      <c r="G29" s="58" t="s">
        <v>37</v>
      </c>
      <c r="H29" s="57" t="s">
        <v>36</v>
      </c>
      <c r="I29" s="59"/>
      <c r="J29" s="60">
        <f>J30</f>
        <v>0</v>
      </c>
      <c r="Q29" s="108"/>
    </row>
    <row r="30" spans="1:17" s="106" customFormat="1" ht="12" customHeight="1">
      <c r="A30" s="105"/>
      <c r="B30" s="47" t="s">
        <v>63</v>
      </c>
      <c r="C30" s="42" t="s">
        <v>41</v>
      </c>
      <c r="D30" s="43" t="s">
        <v>36</v>
      </c>
      <c r="E30" s="43" t="s">
        <v>36</v>
      </c>
      <c r="F30" s="43" t="s">
        <v>36</v>
      </c>
      <c r="G30" s="44" t="s">
        <v>50</v>
      </c>
      <c r="H30" s="43" t="s">
        <v>36</v>
      </c>
      <c r="I30" s="48"/>
      <c r="J30" s="46">
        <f>J31</f>
        <v>0</v>
      </c>
      <c r="N30" s="107"/>
      <c r="O30" s="107"/>
      <c r="Q30" s="108"/>
    </row>
    <row r="31" spans="1:17" s="106" customFormat="1" ht="12" customHeight="1">
      <c r="A31" s="105"/>
      <c r="B31" s="49" t="s">
        <v>23</v>
      </c>
      <c r="C31" s="50" t="s">
        <v>41</v>
      </c>
      <c r="D31" s="51" t="s">
        <v>36</v>
      </c>
      <c r="E31" s="51" t="s">
        <v>36</v>
      </c>
      <c r="F31" s="51" t="s">
        <v>36</v>
      </c>
      <c r="G31" s="52" t="s">
        <v>50</v>
      </c>
      <c r="H31" s="51" t="s">
        <v>36</v>
      </c>
      <c r="I31" s="53" t="s">
        <v>24</v>
      </c>
      <c r="J31" s="54">
        <f>J32</f>
        <v>0</v>
      </c>
      <c r="N31" s="107"/>
      <c r="O31" s="107"/>
      <c r="Q31" s="108"/>
    </row>
    <row r="32" spans="1:17" s="106" customFormat="1" ht="12" customHeight="1">
      <c r="A32" s="105"/>
      <c r="B32" s="47" t="s">
        <v>15</v>
      </c>
      <c r="C32" s="42" t="s">
        <v>41</v>
      </c>
      <c r="D32" s="43" t="s">
        <v>36</v>
      </c>
      <c r="E32" s="43" t="s">
        <v>36</v>
      </c>
      <c r="F32" s="43" t="s">
        <v>36</v>
      </c>
      <c r="G32" s="44" t="s">
        <v>50</v>
      </c>
      <c r="H32" s="43" t="s">
        <v>36</v>
      </c>
      <c r="I32" s="48">
        <v>870</v>
      </c>
      <c r="J32" s="46">
        <f>ведомственная!M35</f>
        <v>0</v>
      </c>
      <c r="N32" s="107"/>
      <c r="O32" s="107"/>
      <c r="Q32" s="108"/>
    </row>
    <row r="33" spans="1:17" s="106" customFormat="1" ht="12" customHeight="1" hidden="1">
      <c r="A33" s="105"/>
      <c r="B33" s="28"/>
      <c r="C33" s="29"/>
      <c r="D33" s="30"/>
      <c r="E33" s="30"/>
      <c r="F33" s="30"/>
      <c r="G33" s="31"/>
      <c r="H33" s="30"/>
      <c r="I33" s="32"/>
      <c r="J33" s="33"/>
      <c r="N33" s="107"/>
      <c r="O33" s="107"/>
      <c r="Q33" s="108"/>
    </row>
    <row r="34" spans="1:17" s="111" customFormat="1" ht="12" customHeight="1" hidden="1">
      <c r="A34" s="110"/>
      <c r="B34" s="61" t="s">
        <v>137</v>
      </c>
      <c r="C34" s="62" t="s">
        <v>134</v>
      </c>
      <c r="D34" s="63" t="s">
        <v>36</v>
      </c>
      <c r="E34" s="63" t="s">
        <v>36</v>
      </c>
      <c r="F34" s="63" t="s">
        <v>36</v>
      </c>
      <c r="G34" s="64" t="s">
        <v>37</v>
      </c>
      <c r="H34" s="63" t="s">
        <v>36</v>
      </c>
      <c r="I34" s="65"/>
      <c r="J34" s="60">
        <f>J35</f>
        <v>0</v>
      </c>
      <c r="N34" s="112"/>
      <c r="O34" s="112"/>
      <c r="Q34" s="113"/>
    </row>
    <row r="35" spans="1:17" s="115" customFormat="1" ht="12" customHeight="1" hidden="1">
      <c r="A35" s="114"/>
      <c r="B35" s="66" t="s">
        <v>138</v>
      </c>
      <c r="C35" s="42" t="s">
        <v>134</v>
      </c>
      <c r="D35" s="43" t="s">
        <v>36</v>
      </c>
      <c r="E35" s="43" t="s">
        <v>36</v>
      </c>
      <c r="F35" s="43" t="s">
        <v>36</v>
      </c>
      <c r="G35" s="67" t="s">
        <v>52</v>
      </c>
      <c r="H35" s="43" t="s">
        <v>36</v>
      </c>
      <c r="I35" s="68"/>
      <c r="J35" s="46">
        <f>J36</f>
        <v>0</v>
      </c>
      <c r="N35" s="116"/>
      <c r="O35" s="116"/>
      <c r="Q35" s="117"/>
    </row>
    <row r="36" spans="1:17" s="115" customFormat="1" ht="12" customHeight="1" hidden="1">
      <c r="A36" s="114"/>
      <c r="B36" s="49" t="s">
        <v>17</v>
      </c>
      <c r="C36" s="50" t="s">
        <v>134</v>
      </c>
      <c r="D36" s="51" t="s">
        <v>36</v>
      </c>
      <c r="E36" s="51" t="s">
        <v>36</v>
      </c>
      <c r="F36" s="51" t="s">
        <v>36</v>
      </c>
      <c r="G36" s="69" t="s">
        <v>52</v>
      </c>
      <c r="H36" s="51" t="s">
        <v>36</v>
      </c>
      <c r="I36" s="53" t="s">
        <v>18</v>
      </c>
      <c r="J36" s="54">
        <f>J37</f>
        <v>0</v>
      </c>
      <c r="N36" s="116"/>
      <c r="O36" s="116"/>
      <c r="Q36" s="117"/>
    </row>
    <row r="37" spans="1:17" s="115" customFormat="1" ht="12" customHeight="1" hidden="1">
      <c r="A37" s="114"/>
      <c r="B37" s="47" t="s">
        <v>19</v>
      </c>
      <c r="C37" s="42" t="s">
        <v>134</v>
      </c>
      <c r="D37" s="43" t="s">
        <v>36</v>
      </c>
      <c r="E37" s="43" t="s">
        <v>36</v>
      </c>
      <c r="F37" s="43" t="s">
        <v>36</v>
      </c>
      <c r="G37" s="67" t="s">
        <v>52</v>
      </c>
      <c r="H37" s="43" t="s">
        <v>36</v>
      </c>
      <c r="I37" s="48" t="s">
        <v>20</v>
      </c>
      <c r="J37" s="46">
        <f>ведомственная!M41</f>
        <v>0</v>
      </c>
      <c r="N37" s="116"/>
      <c r="O37" s="116"/>
      <c r="Q37" s="117"/>
    </row>
    <row r="38" spans="1:17" s="106" customFormat="1" ht="12" customHeight="1">
      <c r="A38" s="105"/>
      <c r="B38" s="28"/>
      <c r="C38" s="29"/>
      <c r="D38" s="30"/>
      <c r="E38" s="30"/>
      <c r="F38" s="30"/>
      <c r="G38" s="31"/>
      <c r="H38" s="30"/>
      <c r="I38" s="32"/>
      <c r="J38" s="33"/>
      <c r="N38" s="107"/>
      <c r="O38" s="107"/>
      <c r="Q38" s="108"/>
    </row>
    <row r="39" spans="1:17" s="115" customFormat="1" ht="28.5" customHeight="1">
      <c r="A39" s="114"/>
      <c r="B39" s="55" t="s">
        <v>11</v>
      </c>
      <c r="C39" s="62" t="s">
        <v>43</v>
      </c>
      <c r="D39" s="63" t="s">
        <v>36</v>
      </c>
      <c r="E39" s="63" t="s">
        <v>36</v>
      </c>
      <c r="F39" s="63" t="s">
        <v>36</v>
      </c>
      <c r="G39" s="64" t="s">
        <v>37</v>
      </c>
      <c r="H39" s="63" t="s">
        <v>36</v>
      </c>
      <c r="I39" s="70"/>
      <c r="J39" s="60">
        <f>J40</f>
        <v>138.1</v>
      </c>
      <c r="N39" s="116"/>
      <c r="O39" s="116"/>
      <c r="Q39" s="117"/>
    </row>
    <row r="40" spans="1:17" s="106" customFormat="1" ht="12" customHeight="1">
      <c r="A40" s="105"/>
      <c r="B40" s="47" t="s">
        <v>29</v>
      </c>
      <c r="C40" s="42" t="s">
        <v>43</v>
      </c>
      <c r="D40" s="43" t="s">
        <v>36</v>
      </c>
      <c r="E40" s="43" t="s">
        <v>36</v>
      </c>
      <c r="F40" s="43" t="s">
        <v>36</v>
      </c>
      <c r="G40" s="44" t="s">
        <v>6</v>
      </c>
      <c r="H40" s="43" t="s">
        <v>36</v>
      </c>
      <c r="I40" s="48"/>
      <c r="J40" s="46">
        <f>J41+J43</f>
        <v>138.1</v>
      </c>
      <c r="N40" s="107"/>
      <c r="O40" s="107"/>
      <c r="Q40" s="108"/>
    </row>
    <row r="41" spans="1:17" s="106" customFormat="1" ht="12" customHeight="1">
      <c r="A41" s="105"/>
      <c r="B41" s="49" t="s">
        <v>26</v>
      </c>
      <c r="C41" s="50" t="s">
        <v>43</v>
      </c>
      <c r="D41" s="51" t="s">
        <v>36</v>
      </c>
      <c r="E41" s="51" t="s">
        <v>36</v>
      </c>
      <c r="F41" s="51" t="s">
        <v>36</v>
      </c>
      <c r="G41" s="52" t="s">
        <v>6</v>
      </c>
      <c r="H41" s="51" t="s">
        <v>36</v>
      </c>
      <c r="I41" s="53" t="s">
        <v>21</v>
      </c>
      <c r="J41" s="54">
        <f>J42</f>
        <v>122.1</v>
      </c>
      <c r="N41" s="107"/>
      <c r="O41" s="107"/>
      <c r="Q41" s="108"/>
    </row>
    <row r="42" spans="1:17" s="106" customFormat="1" ht="12" customHeight="1">
      <c r="A42" s="105"/>
      <c r="B42" s="47" t="s">
        <v>22</v>
      </c>
      <c r="C42" s="42" t="s">
        <v>43</v>
      </c>
      <c r="D42" s="43" t="s">
        <v>36</v>
      </c>
      <c r="E42" s="43" t="s">
        <v>36</v>
      </c>
      <c r="F42" s="43" t="s">
        <v>36</v>
      </c>
      <c r="G42" s="44" t="s">
        <v>6</v>
      </c>
      <c r="H42" s="43" t="s">
        <v>36</v>
      </c>
      <c r="I42" s="48" t="s">
        <v>42</v>
      </c>
      <c r="J42" s="46">
        <f>ведомственная!M48</f>
        <v>122.1</v>
      </c>
      <c r="N42" s="107"/>
      <c r="O42" s="107"/>
      <c r="Q42" s="108"/>
    </row>
    <row r="43" spans="1:17" s="106" customFormat="1" ht="12" customHeight="1">
      <c r="A43" s="105"/>
      <c r="B43" s="49" t="s">
        <v>17</v>
      </c>
      <c r="C43" s="50" t="s">
        <v>43</v>
      </c>
      <c r="D43" s="51" t="s">
        <v>36</v>
      </c>
      <c r="E43" s="51" t="s">
        <v>36</v>
      </c>
      <c r="F43" s="51" t="s">
        <v>36</v>
      </c>
      <c r="G43" s="52" t="s">
        <v>6</v>
      </c>
      <c r="H43" s="51" t="s">
        <v>36</v>
      </c>
      <c r="I43" s="53" t="s">
        <v>18</v>
      </c>
      <c r="J43" s="54">
        <f>SUM(J44)</f>
        <v>16</v>
      </c>
      <c r="N43" s="107"/>
      <c r="O43" s="107"/>
      <c r="Q43" s="108"/>
    </row>
    <row r="44" spans="1:17" s="106" customFormat="1" ht="12" customHeight="1">
      <c r="A44" s="105"/>
      <c r="B44" s="47" t="s">
        <v>19</v>
      </c>
      <c r="C44" s="42" t="s">
        <v>43</v>
      </c>
      <c r="D44" s="43" t="s">
        <v>36</v>
      </c>
      <c r="E44" s="43" t="s">
        <v>36</v>
      </c>
      <c r="F44" s="43" t="s">
        <v>36</v>
      </c>
      <c r="G44" s="44" t="s">
        <v>6</v>
      </c>
      <c r="H44" s="43" t="s">
        <v>36</v>
      </c>
      <c r="I44" s="48" t="s">
        <v>20</v>
      </c>
      <c r="J44" s="46">
        <f>ведомственная!M50</f>
        <v>16</v>
      </c>
      <c r="N44" s="107"/>
      <c r="O44" s="107"/>
      <c r="Q44" s="108"/>
    </row>
    <row r="45" spans="1:17" s="106" customFormat="1" ht="12" customHeight="1">
      <c r="A45" s="105"/>
      <c r="B45" s="28"/>
      <c r="C45" s="29"/>
      <c r="D45" s="30"/>
      <c r="E45" s="30"/>
      <c r="F45" s="30"/>
      <c r="G45" s="31"/>
      <c r="H45" s="30"/>
      <c r="I45" s="32"/>
      <c r="J45" s="33"/>
      <c r="N45" s="107"/>
      <c r="O45" s="107"/>
      <c r="Q45" s="108"/>
    </row>
    <row r="46" spans="1:17" s="119" customFormat="1" ht="32.25" customHeight="1">
      <c r="A46" s="118"/>
      <c r="B46" s="55" t="s">
        <v>12</v>
      </c>
      <c r="C46" s="62" t="s">
        <v>44</v>
      </c>
      <c r="D46" s="63" t="s">
        <v>36</v>
      </c>
      <c r="E46" s="63" t="s">
        <v>36</v>
      </c>
      <c r="F46" s="63" t="s">
        <v>36</v>
      </c>
      <c r="G46" s="64" t="s">
        <v>37</v>
      </c>
      <c r="H46" s="63" t="s">
        <v>36</v>
      </c>
      <c r="I46" s="65"/>
      <c r="J46" s="60">
        <f>J47+J53+J56+J50</f>
        <v>110</v>
      </c>
      <c r="N46" s="120"/>
      <c r="O46" s="120"/>
      <c r="Q46" s="121"/>
    </row>
    <row r="47" spans="1:15" ht="12" customHeight="1" hidden="1">
      <c r="A47" s="122"/>
      <c r="B47" s="47" t="s">
        <v>131</v>
      </c>
      <c r="C47" s="42" t="s">
        <v>44</v>
      </c>
      <c r="D47" s="43" t="s">
        <v>36</v>
      </c>
      <c r="E47" s="43" t="s">
        <v>36</v>
      </c>
      <c r="F47" s="43" t="s">
        <v>36</v>
      </c>
      <c r="G47" s="44" t="s">
        <v>53</v>
      </c>
      <c r="H47" s="43" t="s">
        <v>36</v>
      </c>
      <c r="I47" s="48"/>
      <c r="J47" s="46">
        <f>J48</f>
        <v>0</v>
      </c>
      <c r="N47" s="95"/>
      <c r="O47" s="95"/>
    </row>
    <row r="48" spans="1:15" ht="12" customHeight="1" hidden="1">
      <c r="A48" s="122"/>
      <c r="B48" s="49" t="s">
        <v>17</v>
      </c>
      <c r="C48" s="50" t="s">
        <v>44</v>
      </c>
      <c r="D48" s="51" t="s">
        <v>36</v>
      </c>
      <c r="E48" s="51" t="s">
        <v>36</v>
      </c>
      <c r="F48" s="51" t="s">
        <v>36</v>
      </c>
      <c r="G48" s="52" t="s">
        <v>53</v>
      </c>
      <c r="H48" s="51" t="s">
        <v>36</v>
      </c>
      <c r="I48" s="53" t="s">
        <v>18</v>
      </c>
      <c r="J48" s="54">
        <f>J49</f>
        <v>0</v>
      </c>
      <c r="N48" s="95"/>
      <c r="O48" s="95"/>
    </row>
    <row r="49" spans="1:15" ht="12" customHeight="1" hidden="1">
      <c r="A49" s="122"/>
      <c r="B49" s="47" t="s">
        <v>19</v>
      </c>
      <c r="C49" s="42" t="s">
        <v>44</v>
      </c>
      <c r="D49" s="43" t="s">
        <v>36</v>
      </c>
      <c r="E49" s="43" t="s">
        <v>36</v>
      </c>
      <c r="F49" s="43" t="s">
        <v>36</v>
      </c>
      <c r="G49" s="44" t="s">
        <v>53</v>
      </c>
      <c r="H49" s="43" t="s">
        <v>36</v>
      </c>
      <c r="I49" s="48" t="s">
        <v>20</v>
      </c>
      <c r="J49" s="46">
        <f>ведомственная!M57</f>
        <v>0</v>
      </c>
      <c r="N49" s="95"/>
      <c r="O49" s="95"/>
    </row>
    <row r="50" spans="1:15" ht="12" customHeight="1" hidden="1">
      <c r="A50" s="122"/>
      <c r="B50" s="47" t="s">
        <v>105</v>
      </c>
      <c r="C50" s="42" t="s">
        <v>44</v>
      </c>
      <c r="D50" s="43" t="s">
        <v>36</v>
      </c>
      <c r="E50" s="43" t="s">
        <v>36</v>
      </c>
      <c r="F50" s="43" t="s">
        <v>36</v>
      </c>
      <c r="G50" s="52" t="s">
        <v>106</v>
      </c>
      <c r="H50" s="43" t="s">
        <v>36</v>
      </c>
      <c r="I50" s="53"/>
      <c r="J50" s="54">
        <f>J51</f>
        <v>0</v>
      </c>
      <c r="N50" s="95"/>
      <c r="O50" s="95"/>
    </row>
    <row r="51" spans="1:15" ht="12" customHeight="1" hidden="1">
      <c r="A51" s="122"/>
      <c r="B51" s="49" t="s">
        <v>17</v>
      </c>
      <c r="C51" s="42" t="s">
        <v>44</v>
      </c>
      <c r="D51" s="43" t="s">
        <v>36</v>
      </c>
      <c r="E51" s="43" t="s">
        <v>36</v>
      </c>
      <c r="F51" s="43" t="s">
        <v>36</v>
      </c>
      <c r="G51" s="52" t="s">
        <v>106</v>
      </c>
      <c r="H51" s="43" t="s">
        <v>36</v>
      </c>
      <c r="I51" s="53" t="s">
        <v>18</v>
      </c>
      <c r="J51" s="54">
        <f>J52</f>
        <v>0</v>
      </c>
      <c r="N51" s="95"/>
      <c r="O51" s="95"/>
    </row>
    <row r="52" spans="1:15" ht="12" customHeight="1" hidden="1">
      <c r="A52" s="122"/>
      <c r="B52" s="47" t="s">
        <v>19</v>
      </c>
      <c r="C52" s="42" t="s">
        <v>44</v>
      </c>
      <c r="D52" s="43" t="s">
        <v>36</v>
      </c>
      <c r="E52" s="43" t="s">
        <v>36</v>
      </c>
      <c r="F52" s="43" t="s">
        <v>36</v>
      </c>
      <c r="G52" s="52" t="s">
        <v>106</v>
      </c>
      <c r="H52" s="43" t="s">
        <v>36</v>
      </c>
      <c r="I52" s="53" t="s">
        <v>20</v>
      </c>
      <c r="J52" s="54">
        <f>ведомственная!M60</f>
        <v>0</v>
      </c>
      <c r="N52" s="95"/>
      <c r="O52" s="95"/>
    </row>
    <row r="53" spans="1:15" ht="12" customHeight="1">
      <c r="A53" s="122"/>
      <c r="B53" s="49" t="s">
        <v>13</v>
      </c>
      <c r="C53" s="62" t="s">
        <v>44</v>
      </c>
      <c r="D53" s="63" t="s">
        <v>36</v>
      </c>
      <c r="E53" s="63" t="s">
        <v>36</v>
      </c>
      <c r="F53" s="63" t="s">
        <v>36</v>
      </c>
      <c r="G53" s="139" t="s">
        <v>1</v>
      </c>
      <c r="H53" s="51" t="s">
        <v>36</v>
      </c>
      <c r="I53" s="53"/>
      <c r="J53" s="54">
        <f>J54</f>
        <v>80</v>
      </c>
      <c r="N53" s="95"/>
      <c r="O53" s="95"/>
    </row>
    <row r="54" spans="1:15" ht="12" customHeight="1">
      <c r="A54" s="122"/>
      <c r="B54" s="47" t="s">
        <v>17</v>
      </c>
      <c r="C54" s="42" t="s">
        <v>44</v>
      </c>
      <c r="D54" s="43" t="s">
        <v>36</v>
      </c>
      <c r="E54" s="43" t="s">
        <v>36</v>
      </c>
      <c r="F54" s="43" t="s">
        <v>36</v>
      </c>
      <c r="G54" s="139" t="s">
        <v>1</v>
      </c>
      <c r="H54" s="43" t="s">
        <v>36</v>
      </c>
      <c r="I54" s="48" t="s">
        <v>18</v>
      </c>
      <c r="J54" s="46">
        <f>J55</f>
        <v>80</v>
      </c>
      <c r="N54" s="95"/>
      <c r="O54" s="95"/>
    </row>
    <row r="55" spans="1:15" ht="12" customHeight="1">
      <c r="A55" s="122"/>
      <c r="B55" s="49" t="s">
        <v>19</v>
      </c>
      <c r="C55" s="50" t="s">
        <v>44</v>
      </c>
      <c r="D55" s="51" t="s">
        <v>36</v>
      </c>
      <c r="E55" s="51" t="s">
        <v>36</v>
      </c>
      <c r="F55" s="51" t="s">
        <v>36</v>
      </c>
      <c r="G55" s="139" t="s">
        <v>1</v>
      </c>
      <c r="H55" s="51" t="s">
        <v>36</v>
      </c>
      <c r="I55" s="53" t="s">
        <v>20</v>
      </c>
      <c r="J55" s="54">
        <f>ведомственная!M65</f>
        <v>80</v>
      </c>
      <c r="N55" s="95"/>
      <c r="O55" s="95"/>
    </row>
    <row r="56" spans="1:15" ht="12" customHeight="1">
      <c r="A56" s="122"/>
      <c r="B56" s="49" t="s">
        <v>13</v>
      </c>
      <c r="C56" s="71" t="s">
        <v>44</v>
      </c>
      <c r="D56" s="72" t="s">
        <v>36</v>
      </c>
      <c r="E56" s="72" t="s">
        <v>36</v>
      </c>
      <c r="F56" s="72" t="s">
        <v>36</v>
      </c>
      <c r="G56" s="44" t="s">
        <v>216</v>
      </c>
      <c r="H56" s="43" t="s">
        <v>36</v>
      </c>
      <c r="I56" s="48"/>
      <c r="J56" s="46">
        <f>J57</f>
        <v>30</v>
      </c>
      <c r="N56" s="95"/>
      <c r="O56" s="95"/>
    </row>
    <row r="57" spans="1:15" ht="12" customHeight="1">
      <c r="A57" s="122"/>
      <c r="B57" s="49" t="s">
        <v>17</v>
      </c>
      <c r="C57" s="50" t="s">
        <v>44</v>
      </c>
      <c r="D57" s="51" t="s">
        <v>36</v>
      </c>
      <c r="E57" s="51" t="s">
        <v>36</v>
      </c>
      <c r="F57" s="51" t="s">
        <v>36</v>
      </c>
      <c r="G57" s="44" t="s">
        <v>216</v>
      </c>
      <c r="H57" s="51" t="s">
        <v>36</v>
      </c>
      <c r="I57" s="53" t="s">
        <v>18</v>
      </c>
      <c r="J57" s="54">
        <f>J58</f>
        <v>30</v>
      </c>
      <c r="N57" s="95"/>
      <c r="O57" s="95"/>
    </row>
    <row r="58" spans="1:15" ht="12" customHeight="1">
      <c r="A58" s="122"/>
      <c r="B58" s="47" t="s">
        <v>19</v>
      </c>
      <c r="C58" s="42" t="s">
        <v>44</v>
      </c>
      <c r="D58" s="43" t="s">
        <v>36</v>
      </c>
      <c r="E58" s="43" t="s">
        <v>36</v>
      </c>
      <c r="F58" s="43" t="s">
        <v>36</v>
      </c>
      <c r="G58" s="44" t="s">
        <v>216</v>
      </c>
      <c r="H58" s="43" t="s">
        <v>36</v>
      </c>
      <c r="I58" s="48" t="s">
        <v>20</v>
      </c>
      <c r="J58" s="46">
        <f>ведомственная!M68</f>
        <v>30</v>
      </c>
      <c r="N58" s="95"/>
      <c r="O58" s="95"/>
    </row>
    <row r="59" spans="1:17" s="106" customFormat="1" ht="12" customHeight="1">
      <c r="A59" s="105"/>
      <c r="B59" s="28"/>
      <c r="C59" s="29"/>
      <c r="D59" s="30"/>
      <c r="E59" s="30"/>
      <c r="F59" s="30"/>
      <c r="G59" s="31"/>
      <c r="H59" s="30"/>
      <c r="I59" s="32"/>
      <c r="J59" s="33"/>
      <c r="N59" s="107"/>
      <c r="O59" s="107"/>
      <c r="Q59" s="108"/>
    </row>
    <row r="60" spans="1:17" s="119" customFormat="1" ht="12" customHeight="1">
      <c r="A60" s="123"/>
      <c r="B60" s="34" t="s">
        <v>86</v>
      </c>
      <c r="C60" s="71" t="s">
        <v>45</v>
      </c>
      <c r="D60" s="72" t="s">
        <v>36</v>
      </c>
      <c r="E60" s="72" t="s">
        <v>36</v>
      </c>
      <c r="F60" s="72" t="s">
        <v>36</v>
      </c>
      <c r="G60" s="74" t="s">
        <v>37</v>
      </c>
      <c r="H60" s="72" t="s">
        <v>36</v>
      </c>
      <c r="I60" s="68"/>
      <c r="J60" s="36">
        <f>J61+J67+J73+J64</f>
        <v>539.8</v>
      </c>
      <c r="N60" s="120"/>
      <c r="O60" s="120"/>
      <c r="Q60" s="121"/>
    </row>
    <row r="61" spans="1:17" s="119" customFormat="1" ht="12" customHeight="1">
      <c r="A61" s="123"/>
      <c r="B61" s="75" t="s">
        <v>55</v>
      </c>
      <c r="C61" s="50" t="s">
        <v>45</v>
      </c>
      <c r="D61" s="51" t="s">
        <v>36</v>
      </c>
      <c r="E61" s="51" t="s">
        <v>36</v>
      </c>
      <c r="F61" s="51" t="s">
        <v>36</v>
      </c>
      <c r="G61" s="52" t="s">
        <v>145</v>
      </c>
      <c r="H61" s="51" t="s">
        <v>36</v>
      </c>
      <c r="I61" s="53"/>
      <c r="J61" s="54">
        <f>SUM(J62)</f>
        <v>539.8</v>
      </c>
      <c r="N61" s="120"/>
      <c r="O61" s="120"/>
      <c r="Q61" s="121"/>
    </row>
    <row r="62" spans="1:17" s="119" customFormat="1" ht="12" customHeight="1">
      <c r="A62" s="123"/>
      <c r="B62" s="47" t="s">
        <v>17</v>
      </c>
      <c r="C62" s="50" t="s">
        <v>45</v>
      </c>
      <c r="D62" s="43" t="s">
        <v>36</v>
      </c>
      <c r="E62" s="43" t="s">
        <v>36</v>
      </c>
      <c r="F62" s="43" t="s">
        <v>36</v>
      </c>
      <c r="G62" s="52" t="s">
        <v>145</v>
      </c>
      <c r="H62" s="43" t="s">
        <v>36</v>
      </c>
      <c r="I62" s="48" t="s">
        <v>18</v>
      </c>
      <c r="J62" s="46">
        <f>SUM(J63)</f>
        <v>539.8</v>
      </c>
      <c r="N62" s="120"/>
      <c r="O62" s="120"/>
      <c r="Q62" s="121"/>
    </row>
    <row r="63" spans="1:17" s="119" customFormat="1" ht="12" customHeight="1">
      <c r="A63" s="123"/>
      <c r="B63" s="49" t="s">
        <v>19</v>
      </c>
      <c r="C63" s="50" t="s">
        <v>45</v>
      </c>
      <c r="D63" s="51" t="s">
        <v>36</v>
      </c>
      <c r="E63" s="51" t="s">
        <v>36</v>
      </c>
      <c r="F63" s="51" t="s">
        <v>36</v>
      </c>
      <c r="G63" s="52" t="s">
        <v>145</v>
      </c>
      <c r="H63" s="51" t="s">
        <v>36</v>
      </c>
      <c r="I63" s="53" t="s">
        <v>20</v>
      </c>
      <c r="J63" s="54">
        <f>ведомственная!M75</f>
        <v>539.8</v>
      </c>
      <c r="N63" s="120"/>
      <c r="O63" s="120"/>
      <c r="Q63" s="121"/>
    </row>
    <row r="64" spans="1:17" s="119" customFormat="1" ht="23.25" customHeight="1" hidden="1">
      <c r="A64" s="123"/>
      <c r="B64" s="66" t="s">
        <v>51</v>
      </c>
      <c r="C64" s="50" t="s">
        <v>130</v>
      </c>
      <c r="D64" s="43" t="s">
        <v>36</v>
      </c>
      <c r="E64" s="43" t="s">
        <v>36</v>
      </c>
      <c r="F64" s="43" t="s">
        <v>36</v>
      </c>
      <c r="G64" s="67" t="s">
        <v>52</v>
      </c>
      <c r="H64" s="43" t="s">
        <v>36</v>
      </c>
      <c r="I64" s="68"/>
      <c r="J64" s="46">
        <f>J65</f>
        <v>0</v>
      </c>
      <c r="N64" s="120"/>
      <c r="O64" s="120"/>
      <c r="Q64" s="121"/>
    </row>
    <row r="65" spans="1:17" s="119" customFormat="1" ht="23.25" customHeight="1" hidden="1">
      <c r="A65" s="123"/>
      <c r="B65" s="49" t="s">
        <v>17</v>
      </c>
      <c r="C65" s="50" t="s">
        <v>130</v>
      </c>
      <c r="D65" s="51" t="s">
        <v>36</v>
      </c>
      <c r="E65" s="51" t="s">
        <v>36</v>
      </c>
      <c r="F65" s="51" t="s">
        <v>36</v>
      </c>
      <c r="G65" s="69" t="s">
        <v>52</v>
      </c>
      <c r="H65" s="51" t="s">
        <v>36</v>
      </c>
      <c r="I65" s="53" t="s">
        <v>18</v>
      </c>
      <c r="J65" s="54">
        <f>J66</f>
        <v>0</v>
      </c>
      <c r="N65" s="120"/>
      <c r="O65" s="120"/>
      <c r="Q65" s="121"/>
    </row>
    <row r="66" spans="1:17" s="119" customFormat="1" ht="23.25" customHeight="1" hidden="1">
      <c r="A66" s="123"/>
      <c r="B66" s="47" t="s">
        <v>19</v>
      </c>
      <c r="C66" s="50" t="s">
        <v>130</v>
      </c>
      <c r="D66" s="43" t="s">
        <v>36</v>
      </c>
      <c r="E66" s="43" t="s">
        <v>36</v>
      </c>
      <c r="F66" s="43" t="s">
        <v>36</v>
      </c>
      <c r="G66" s="67" t="s">
        <v>52</v>
      </c>
      <c r="H66" s="43" t="s">
        <v>36</v>
      </c>
      <c r="I66" s="48" t="s">
        <v>20</v>
      </c>
      <c r="J66" s="46">
        <f>ведомственная!M78</f>
        <v>0</v>
      </c>
      <c r="N66" s="120"/>
      <c r="O66" s="120"/>
      <c r="Q66" s="121"/>
    </row>
    <row r="67" spans="1:17" s="119" customFormat="1" ht="23.25" customHeight="1" hidden="1">
      <c r="A67" s="123"/>
      <c r="B67" s="76" t="s">
        <v>54</v>
      </c>
      <c r="C67" s="50" t="s">
        <v>130</v>
      </c>
      <c r="D67" s="43" t="s">
        <v>36</v>
      </c>
      <c r="E67" s="43" t="s">
        <v>36</v>
      </c>
      <c r="F67" s="43" t="s">
        <v>36</v>
      </c>
      <c r="G67" s="44" t="s">
        <v>56</v>
      </c>
      <c r="H67" s="43" t="s">
        <v>36</v>
      </c>
      <c r="I67" s="48"/>
      <c r="J67" s="46">
        <f>SUM(J68)</f>
        <v>0</v>
      </c>
      <c r="N67" s="120"/>
      <c r="O67" s="120"/>
      <c r="Q67" s="121"/>
    </row>
    <row r="68" spans="1:17" s="119" customFormat="1" ht="23.25" customHeight="1" hidden="1">
      <c r="A68" s="123"/>
      <c r="B68" s="49" t="s">
        <v>17</v>
      </c>
      <c r="C68" s="50" t="s">
        <v>130</v>
      </c>
      <c r="D68" s="51" t="s">
        <v>36</v>
      </c>
      <c r="E68" s="51" t="s">
        <v>36</v>
      </c>
      <c r="F68" s="51" t="s">
        <v>36</v>
      </c>
      <c r="G68" s="52" t="s">
        <v>56</v>
      </c>
      <c r="H68" s="51" t="s">
        <v>36</v>
      </c>
      <c r="I68" s="53" t="s">
        <v>18</v>
      </c>
      <c r="J68" s="54">
        <f>J69</f>
        <v>0</v>
      </c>
      <c r="N68" s="120"/>
      <c r="O68" s="120"/>
      <c r="Q68" s="121"/>
    </row>
    <row r="69" spans="1:17" s="119" customFormat="1" ht="23.25" customHeight="1" hidden="1">
      <c r="A69" s="123"/>
      <c r="B69" s="47" t="s">
        <v>19</v>
      </c>
      <c r="C69" s="50" t="s">
        <v>130</v>
      </c>
      <c r="D69" s="43" t="s">
        <v>36</v>
      </c>
      <c r="E69" s="43" t="s">
        <v>36</v>
      </c>
      <c r="F69" s="43" t="s">
        <v>36</v>
      </c>
      <c r="G69" s="44" t="s">
        <v>56</v>
      </c>
      <c r="H69" s="43" t="s">
        <v>36</v>
      </c>
      <c r="I69" s="48" t="s">
        <v>20</v>
      </c>
      <c r="J69" s="46">
        <f>ведомственная!M81</f>
        <v>0</v>
      </c>
      <c r="N69" s="120"/>
      <c r="O69" s="120"/>
      <c r="Q69" s="121"/>
    </row>
    <row r="70" spans="1:17" s="119" customFormat="1" ht="23.25" customHeight="1" hidden="1">
      <c r="A70" s="123"/>
      <c r="B70" s="55" t="s">
        <v>28</v>
      </c>
      <c r="C70" s="62" t="s">
        <v>130</v>
      </c>
      <c r="D70" s="63" t="s">
        <v>36</v>
      </c>
      <c r="E70" s="63" t="s">
        <v>36</v>
      </c>
      <c r="F70" s="63" t="s">
        <v>36</v>
      </c>
      <c r="G70" s="64" t="s">
        <v>57</v>
      </c>
      <c r="H70" s="63" t="s">
        <v>36</v>
      </c>
      <c r="I70" s="65"/>
      <c r="J70" s="60">
        <f>J71</f>
        <v>0</v>
      </c>
      <c r="N70" s="120"/>
      <c r="O70" s="120"/>
      <c r="Q70" s="121"/>
    </row>
    <row r="71" spans="1:17" s="119" customFormat="1" ht="23.25" customHeight="1" hidden="1">
      <c r="A71" s="123"/>
      <c r="B71" s="47" t="s">
        <v>17</v>
      </c>
      <c r="C71" s="50" t="s">
        <v>130</v>
      </c>
      <c r="D71" s="43" t="s">
        <v>36</v>
      </c>
      <c r="E71" s="43" t="s">
        <v>36</v>
      </c>
      <c r="F71" s="43" t="s">
        <v>36</v>
      </c>
      <c r="G71" s="44" t="s">
        <v>57</v>
      </c>
      <c r="H71" s="43" t="s">
        <v>36</v>
      </c>
      <c r="I71" s="48" t="s">
        <v>18</v>
      </c>
      <c r="J71" s="54">
        <f>J72</f>
        <v>0</v>
      </c>
      <c r="N71" s="120"/>
      <c r="O71" s="120"/>
      <c r="Q71" s="121"/>
    </row>
    <row r="72" spans="1:17" s="119" customFormat="1" ht="23.25" customHeight="1" hidden="1">
      <c r="A72" s="123"/>
      <c r="B72" s="47" t="s">
        <v>19</v>
      </c>
      <c r="C72" s="50" t="s">
        <v>130</v>
      </c>
      <c r="D72" s="43" t="s">
        <v>36</v>
      </c>
      <c r="E72" s="43" t="s">
        <v>36</v>
      </c>
      <c r="F72" s="43" t="s">
        <v>36</v>
      </c>
      <c r="G72" s="44" t="s">
        <v>57</v>
      </c>
      <c r="H72" s="43" t="s">
        <v>36</v>
      </c>
      <c r="I72" s="48" t="s">
        <v>20</v>
      </c>
      <c r="J72" s="54">
        <f>ведомственная!M85</f>
        <v>0</v>
      </c>
      <c r="N72" s="120"/>
      <c r="O72" s="120"/>
      <c r="Q72" s="121"/>
    </row>
    <row r="73" spans="1:15" ht="23.25" customHeight="1" hidden="1">
      <c r="A73" s="124"/>
      <c r="B73" s="34" t="s">
        <v>140</v>
      </c>
      <c r="C73" s="72" t="s">
        <v>141</v>
      </c>
      <c r="D73" s="51"/>
      <c r="E73" s="51"/>
      <c r="F73" s="51"/>
      <c r="G73" s="72" t="s">
        <v>37</v>
      </c>
      <c r="H73" s="51"/>
      <c r="I73" s="53"/>
      <c r="J73" s="54">
        <f>J74</f>
        <v>0</v>
      </c>
      <c r="N73" s="95"/>
      <c r="O73" s="95"/>
    </row>
    <row r="74" spans="1:17" s="106" customFormat="1" ht="23.25" customHeight="1" hidden="1">
      <c r="A74" s="125"/>
      <c r="B74" s="34" t="s">
        <v>142</v>
      </c>
      <c r="C74" s="43" t="s">
        <v>141</v>
      </c>
      <c r="D74" s="51" t="s">
        <v>36</v>
      </c>
      <c r="E74" s="51" t="s">
        <v>36</v>
      </c>
      <c r="F74" s="51" t="s">
        <v>36</v>
      </c>
      <c r="G74" s="22" t="s">
        <v>144</v>
      </c>
      <c r="H74" s="51" t="s">
        <v>36</v>
      </c>
      <c r="I74" s="53"/>
      <c r="J74" s="46">
        <f>J75</f>
        <v>0</v>
      </c>
      <c r="N74" s="107"/>
      <c r="O74" s="107"/>
      <c r="Q74" s="108"/>
    </row>
    <row r="75" spans="1:17" s="106" customFormat="1" ht="23.25" customHeight="1" hidden="1">
      <c r="A75" s="125"/>
      <c r="B75" s="47" t="s">
        <v>17</v>
      </c>
      <c r="C75" s="43" t="s">
        <v>141</v>
      </c>
      <c r="D75" s="43" t="s">
        <v>36</v>
      </c>
      <c r="E75" s="43" t="s">
        <v>36</v>
      </c>
      <c r="F75" s="43" t="s">
        <v>36</v>
      </c>
      <c r="G75" s="43" t="s">
        <v>144</v>
      </c>
      <c r="H75" s="43" t="s">
        <v>36</v>
      </c>
      <c r="I75" s="48" t="s">
        <v>18</v>
      </c>
      <c r="J75" s="46">
        <f>J76</f>
        <v>0</v>
      </c>
      <c r="N75" s="107"/>
      <c r="O75" s="107"/>
      <c r="Q75" s="108"/>
    </row>
    <row r="76" spans="1:17" s="119" customFormat="1" ht="23.25" customHeight="1" hidden="1">
      <c r="A76" s="123"/>
      <c r="B76" s="47" t="s">
        <v>19</v>
      </c>
      <c r="C76" s="22" t="s">
        <v>141</v>
      </c>
      <c r="D76" s="43" t="s">
        <v>36</v>
      </c>
      <c r="E76" s="43" t="s">
        <v>36</v>
      </c>
      <c r="F76" s="43" t="s">
        <v>36</v>
      </c>
      <c r="G76" s="22" t="s">
        <v>144</v>
      </c>
      <c r="H76" s="43" t="s">
        <v>36</v>
      </c>
      <c r="I76" s="48" t="s">
        <v>20</v>
      </c>
      <c r="J76" s="54">
        <f>ведомственная!M92</f>
        <v>0</v>
      </c>
      <c r="N76" s="120"/>
      <c r="O76" s="120"/>
      <c r="Q76" s="121"/>
    </row>
    <row r="77" spans="1:17" s="106" customFormat="1" ht="12" customHeight="1">
      <c r="A77" s="125"/>
      <c r="B77" s="34" t="s">
        <v>0</v>
      </c>
      <c r="C77" s="71" t="s">
        <v>46</v>
      </c>
      <c r="D77" s="72" t="s">
        <v>36</v>
      </c>
      <c r="E77" s="72" t="s">
        <v>36</v>
      </c>
      <c r="F77" s="72" t="s">
        <v>36</v>
      </c>
      <c r="G77" s="73" t="s">
        <v>37</v>
      </c>
      <c r="H77" s="72" t="s">
        <v>36</v>
      </c>
      <c r="I77" s="68"/>
      <c r="J77" s="36">
        <f>ведомственная!M94</f>
        <v>342.90000000000003</v>
      </c>
      <c r="N77" s="107"/>
      <c r="O77" s="107"/>
      <c r="Q77" s="108"/>
    </row>
    <row r="78" spans="1:17" s="106" customFormat="1" ht="12" customHeight="1">
      <c r="A78" s="125"/>
      <c r="B78" s="129" t="s">
        <v>102</v>
      </c>
      <c r="C78" s="71" t="s">
        <v>46</v>
      </c>
      <c r="D78" s="43" t="s">
        <v>36</v>
      </c>
      <c r="E78" s="43" t="s">
        <v>36</v>
      </c>
      <c r="F78" s="43" t="s">
        <v>36</v>
      </c>
      <c r="G78" s="44" t="s">
        <v>156</v>
      </c>
      <c r="H78" s="43" t="s">
        <v>36</v>
      </c>
      <c r="I78" s="68"/>
      <c r="J78" s="46">
        <f>J79</f>
        <v>289.1</v>
      </c>
      <c r="N78" s="107"/>
      <c r="O78" s="107"/>
      <c r="Q78" s="108"/>
    </row>
    <row r="79" spans="1:17" s="106" customFormat="1" ht="12" customHeight="1">
      <c r="A79" s="125"/>
      <c r="B79" s="47" t="s">
        <v>17</v>
      </c>
      <c r="C79" s="71" t="s">
        <v>46</v>
      </c>
      <c r="D79" s="43" t="s">
        <v>36</v>
      </c>
      <c r="E79" s="43" t="s">
        <v>36</v>
      </c>
      <c r="F79" s="43" t="s">
        <v>36</v>
      </c>
      <c r="G79" s="44" t="s">
        <v>156</v>
      </c>
      <c r="H79" s="43" t="s">
        <v>36</v>
      </c>
      <c r="I79" s="48" t="s">
        <v>18</v>
      </c>
      <c r="J79" s="46">
        <f>J80</f>
        <v>289.1</v>
      </c>
      <c r="N79" s="107"/>
      <c r="O79" s="107"/>
      <c r="Q79" s="108"/>
    </row>
    <row r="80" spans="1:17" s="106" customFormat="1" ht="12" customHeight="1">
      <c r="A80" s="125"/>
      <c r="B80" s="47" t="s">
        <v>19</v>
      </c>
      <c r="C80" s="71" t="s">
        <v>46</v>
      </c>
      <c r="D80" s="43" t="s">
        <v>36</v>
      </c>
      <c r="E80" s="43" t="s">
        <v>36</v>
      </c>
      <c r="F80" s="43" t="s">
        <v>36</v>
      </c>
      <c r="G80" s="44" t="s">
        <v>156</v>
      </c>
      <c r="H80" s="43" t="s">
        <v>36</v>
      </c>
      <c r="I80" s="48" t="s">
        <v>20</v>
      </c>
      <c r="J80" s="46">
        <f>ведомственная!M97</f>
        <v>289.1</v>
      </c>
      <c r="N80" s="107"/>
      <c r="O80" s="107"/>
      <c r="Q80" s="108"/>
    </row>
    <row r="81" spans="1:17" s="106" customFormat="1" ht="12" customHeight="1">
      <c r="A81" s="125"/>
      <c r="B81" s="130" t="s">
        <v>103</v>
      </c>
      <c r="C81" s="71" t="s">
        <v>46</v>
      </c>
      <c r="D81" s="43" t="s">
        <v>36</v>
      </c>
      <c r="E81" s="43" t="s">
        <v>36</v>
      </c>
      <c r="F81" s="43" t="s">
        <v>36</v>
      </c>
      <c r="G81" s="44" t="s">
        <v>100</v>
      </c>
      <c r="H81" s="43" t="s">
        <v>36</v>
      </c>
      <c r="I81" s="48"/>
      <c r="J81" s="46">
        <f>J82</f>
        <v>11</v>
      </c>
      <c r="N81" s="107"/>
      <c r="O81" s="107"/>
      <c r="Q81" s="108"/>
    </row>
    <row r="82" spans="1:17" s="106" customFormat="1" ht="12" customHeight="1">
      <c r="A82" s="125"/>
      <c r="B82" s="47" t="s">
        <v>17</v>
      </c>
      <c r="C82" s="71" t="s">
        <v>46</v>
      </c>
      <c r="D82" s="43" t="s">
        <v>36</v>
      </c>
      <c r="E82" s="43" t="s">
        <v>36</v>
      </c>
      <c r="F82" s="43" t="s">
        <v>36</v>
      </c>
      <c r="G82" s="44" t="s">
        <v>100</v>
      </c>
      <c r="H82" s="43" t="s">
        <v>36</v>
      </c>
      <c r="I82" s="48" t="s">
        <v>18</v>
      </c>
      <c r="J82" s="46">
        <f>J83</f>
        <v>11</v>
      </c>
      <c r="N82" s="107"/>
      <c r="O82" s="107"/>
      <c r="Q82" s="108"/>
    </row>
    <row r="83" spans="1:17" s="106" customFormat="1" ht="12" customHeight="1">
      <c r="A83" s="125"/>
      <c r="B83" s="47" t="s">
        <v>19</v>
      </c>
      <c r="C83" s="71" t="s">
        <v>46</v>
      </c>
      <c r="D83" s="43" t="s">
        <v>36</v>
      </c>
      <c r="E83" s="43" t="s">
        <v>36</v>
      </c>
      <c r="F83" s="43" t="s">
        <v>36</v>
      </c>
      <c r="G83" s="44" t="s">
        <v>100</v>
      </c>
      <c r="H83" s="43" t="s">
        <v>36</v>
      </c>
      <c r="I83" s="48" t="s">
        <v>20</v>
      </c>
      <c r="J83" s="46">
        <f>ведомственная!M100</f>
        <v>11</v>
      </c>
      <c r="N83" s="107"/>
      <c r="O83" s="107"/>
      <c r="Q83" s="108"/>
    </row>
    <row r="84" spans="1:17" s="106" customFormat="1" ht="12" customHeight="1" hidden="1">
      <c r="A84" s="125"/>
      <c r="B84" s="66" t="s">
        <v>51</v>
      </c>
      <c r="C84" s="71" t="s">
        <v>46</v>
      </c>
      <c r="D84" s="43" t="s">
        <v>36</v>
      </c>
      <c r="E84" s="43" t="s">
        <v>36</v>
      </c>
      <c r="F84" s="43" t="s">
        <v>36</v>
      </c>
      <c r="G84" s="67" t="s">
        <v>52</v>
      </c>
      <c r="H84" s="43" t="s">
        <v>36</v>
      </c>
      <c r="I84" s="68"/>
      <c r="J84" s="46">
        <f>J85</f>
        <v>0</v>
      </c>
      <c r="N84" s="107"/>
      <c r="O84" s="107"/>
      <c r="Q84" s="108"/>
    </row>
    <row r="85" spans="1:17" s="106" customFormat="1" ht="12" customHeight="1" hidden="1">
      <c r="A85" s="125"/>
      <c r="B85" s="49" t="s">
        <v>17</v>
      </c>
      <c r="C85" s="71" t="s">
        <v>46</v>
      </c>
      <c r="D85" s="51" t="s">
        <v>36</v>
      </c>
      <c r="E85" s="51" t="s">
        <v>36</v>
      </c>
      <c r="F85" s="51" t="s">
        <v>36</v>
      </c>
      <c r="G85" s="69" t="s">
        <v>52</v>
      </c>
      <c r="H85" s="51" t="s">
        <v>36</v>
      </c>
      <c r="I85" s="53" t="s">
        <v>18</v>
      </c>
      <c r="J85" s="54">
        <f>J86</f>
        <v>0</v>
      </c>
      <c r="N85" s="107"/>
      <c r="O85" s="107"/>
      <c r="Q85" s="108"/>
    </row>
    <row r="86" spans="1:17" s="106" customFormat="1" ht="12" customHeight="1" hidden="1">
      <c r="A86" s="125"/>
      <c r="B86" s="47" t="s">
        <v>19</v>
      </c>
      <c r="C86" s="71" t="s">
        <v>46</v>
      </c>
      <c r="D86" s="43" t="s">
        <v>36</v>
      </c>
      <c r="E86" s="43" t="s">
        <v>36</v>
      </c>
      <c r="F86" s="43" t="s">
        <v>36</v>
      </c>
      <c r="G86" s="67" t="s">
        <v>52</v>
      </c>
      <c r="H86" s="43" t="s">
        <v>36</v>
      </c>
      <c r="I86" s="48" t="s">
        <v>20</v>
      </c>
      <c r="J86" s="46">
        <f>ведомственная!M103</f>
        <v>0</v>
      </c>
      <c r="N86" s="107"/>
      <c r="O86" s="107"/>
      <c r="Q86" s="108"/>
    </row>
    <row r="87" spans="1:17" s="106" customFormat="1" ht="12" customHeight="1">
      <c r="A87" s="125"/>
      <c r="B87" s="77" t="s">
        <v>61</v>
      </c>
      <c r="C87" s="71" t="s">
        <v>46</v>
      </c>
      <c r="D87" s="78" t="s">
        <v>36</v>
      </c>
      <c r="E87" s="78" t="s">
        <v>36</v>
      </c>
      <c r="F87" s="78" t="s">
        <v>36</v>
      </c>
      <c r="G87" s="79" t="s">
        <v>58</v>
      </c>
      <c r="H87" s="78" t="s">
        <v>36</v>
      </c>
      <c r="I87" s="80"/>
      <c r="J87" s="81">
        <f>SUM(J88)</f>
        <v>22.8</v>
      </c>
      <c r="N87" s="107"/>
      <c r="O87" s="107"/>
      <c r="Q87" s="108"/>
    </row>
    <row r="88" spans="1:17" s="106" customFormat="1" ht="12" customHeight="1">
      <c r="A88" s="125"/>
      <c r="B88" s="49" t="s">
        <v>17</v>
      </c>
      <c r="C88" s="71" t="s">
        <v>46</v>
      </c>
      <c r="D88" s="51" t="s">
        <v>36</v>
      </c>
      <c r="E88" s="51" t="s">
        <v>36</v>
      </c>
      <c r="F88" s="51" t="s">
        <v>36</v>
      </c>
      <c r="G88" s="52" t="s">
        <v>58</v>
      </c>
      <c r="H88" s="51" t="s">
        <v>36</v>
      </c>
      <c r="I88" s="53" t="s">
        <v>18</v>
      </c>
      <c r="J88" s="54">
        <f>SUM(J89)</f>
        <v>22.8</v>
      </c>
      <c r="N88" s="107"/>
      <c r="O88" s="107"/>
      <c r="Q88" s="108"/>
    </row>
    <row r="89" spans="1:17" s="106" customFormat="1" ht="12" customHeight="1">
      <c r="A89" s="125"/>
      <c r="B89" s="47" t="s">
        <v>19</v>
      </c>
      <c r="C89" s="71" t="s">
        <v>46</v>
      </c>
      <c r="D89" s="43" t="s">
        <v>36</v>
      </c>
      <c r="E89" s="43" t="s">
        <v>36</v>
      </c>
      <c r="F89" s="43" t="s">
        <v>36</v>
      </c>
      <c r="G89" s="44" t="s">
        <v>58</v>
      </c>
      <c r="H89" s="43" t="s">
        <v>36</v>
      </c>
      <c r="I89" s="48" t="s">
        <v>20</v>
      </c>
      <c r="J89" s="46">
        <f>ведомственная!M106</f>
        <v>22.8</v>
      </c>
      <c r="N89" s="107"/>
      <c r="O89" s="107"/>
      <c r="Q89" s="108"/>
    </row>
    <row r="90" spans="1:17" s="106" customFormat="1" ht="12" customHeight="1">
      <c r="A90" s="125"/>
      <c r="B90" s="77" t="s">
        <v>59</v>
      </c>
      <c r="C90" s="71" t="s">
        <v>46</v>
      </c>
      <c r="D90" s="78" t="s">
        <v>36</v>
      </c>
      <c r="E90" s="78" t="s">
        <v>36</v>
      </c>
      <c r="F90" s="78" t="s">
        <v>36</v>
      </c>
      <c r="G90" s="79" t="s">
        <v>60</v>
      </c>
      <c r="H90" s="78" t="s">
        <v>36</v>
      </c>
      <c r="I90" s="80"/>
      <c r="J90" s="81">
        <f>J91</f>
        <v>20</v>
      </c>
      <c r="N90" s="107"/>
      <c r="O90" s="107"/>
      <c r="Q90" s="108"/>
    </row>
    <row r="91" spans="1:17" s="106" customFormat="1" ht="12" customHeight="1">
      <c r="A91" s="125"/>
      <c r="B91" s="49" t="s">
        <v>17</v>
      </c>
      <c r="C91" s="71" t="s">
        <v>46</v>
      </c>
      <c r="D91" s="51" t="s">
        <v>36</v>
      </c>
      <c r="E91" s="51" t="s">
        <v>36</v>
      </c>
      <c r="F91" s="51" t="s">
        <v>36</v>
      </c>
      <c r="G91" s="52" t="s">
        <v>60</v>
      </c>
      <c r="H91" s="51" t="s">
        <v>36</v>
      </c>
      <c r="I91" s="53" t="s">
        <v>18</v>
      </c>
      <c r="J91" s="54">
        <f>J92</f>
        <v>20</v>
      </c>
      <c r="N91" s="107"/>
      <c r="O91" s="107"/>
      <c r="Q91" s="108"/>
    </row>
    <row r="92" spans="1:17" s="106" customFormat="1" ht="12" customHeight="1">
      <c r="A92" s="125"/>
      <c r="B92" s="47" t="s">
        <v>19</v>
      </c>
      <c r="C92" s="71" t="s">
        <v>46</v>
      </c>
      <c r="D92" s="43" t="s">
        <v>36</v>
      </c>
      <c r="E92" s="43" t="s">
        <v>36</v>
      </c>
      <c r="F92" s="43" t="s">
        <v>36</v>
      </c>
      <c r="G92" s="44" t="s">
        <v>60</v>
      </c>
      <c r="H92" s="43" t="s">
        <v>36</v>
      </c>
      <c r="I92" s="48" t="s">
        <v>20</v>
      </c>
      <c r="J92" s="46">
        <f>ведомственная!M109</f>
        <v>20</v>
      </c>
      <c r="N92" s="107"/>
      <c r="O92" s="107"/>
      <c r="Q92" s="108"/>
    </row>
    <row r="93" spans="1:17" s="106" customFormat="1" ht="12" customHeight="1" hidden="1">
      <c r="A93" s="125"/>
      <c r="B93" s="130" t="s">
        <v>104</v>
      </c>
      <c r="C93" s="127" t="s">
        <v>46</v>
      </c>
      <c r="D93" s="128" t="s">
        <v>36</v>
      </c>
      <c r="E93" s="128" t="s">
        <v>36</v>
      </c>
      <c r="F93" s="128" t="s">
        <v>36</v>
      </c>
      <c r="G93" s="44" t="s">
        <v>100</v>
      </c>
      <c r="H93" s="128" t="s">
        <v>36</v>
      </c>
      <c r="I93" s="44"/>
      <c r="J93" s="126">
        <f>J94</f>
        <v>0</v>
      </c>
      <c r="N93" s="107"/>
      <c r="O93" s="107"/>
      <c r="Q93" s="108"/>
    </row>
    <row r="94" spans="1:17" s="106" customFormat="1" ht="12" customHeight="1" hidden="1">
      <c r="A94" s="125"/>
      <c r="B94" s="49" t="s">
        <v>17</v>
      </c>
      <c r="C94" s="127" t="s">
        <v>46</v>
      </c>
      <c r="D94" s="128" t="s">
        <v>36</v>
      </c>
      <c r="E94" s="128" t="s">
        <v>36</v>
      </c>
      <c r="F94" s="128" t="s">
        <v>36</v>
      </c>
      <c r="G94" s="52" t="s">
        <v>100</v>
      </c>
      <c r="H94" s="128" t="s">
        <v>36</v>
      </c>
      <c r="I94" s="44" t="s">
        <v>18</v>
      </c>
      <c r="J94" s="126">
        <f>J95</f>
        <v>0</v>
      </c>
      <c r="N94" s="107"/>
      <c r="O94" s="107"/>
      <c r="Q94" s="108"/>
    </row>
    <row r="95" spans="1:17" s="106" customFormat="1" ht="12" customHeight="1" hidden="1">
      <c r="A95" s="125"/>
      <c r="B95" s="47" t="s">
        <v>19</v>
      </c>
      <c r="C95" s="127" t="s">
        <v>46</v>
      </c>
      <c r="D95" s="128" t="s">
        <v>36</v>
      </c>
      <c r="E95" s="128" t="s">
        <v>36</v>
      </c>
      <c r="F95" s="128" t="s">
        <v>36</v>
      </c>
      <c r="G95" s="44" t="s">
        <v>100</v>
      </c>
      <c r="H95" s="128" t="s">
        <v>36</v>
      </c>
      <c r="I95" s="44" t="s">
        <v>20</v>
      </c>
      <c r="J95" s="126">
        <f>ведомственная!M112</f>
        <v>0</v>
      </c>
      <c r="N95" s="107"/>
      <c r="O95" s="107"/>
      <c r="Q95" s="108"/>
    </row>
    <row r="96" spans="1:17" s="106" customFormat="1" ht="12" customHeight="1">
      <c r="A96" s="125"/>
      <c r="B96" s="49"/>
      <c r="C96" s="50"/>
      <c r="D96" s="51"/>
      <c r="E96" s="51"/>
      <c r="F96" s="51"/>
      <c r="G96" s="52"/>
      <c r="H96" s="51"/>
      <c r="I96" s="53"/>
      <c r="J96" s="54"/>
      <c r="N96" s="107"/>
      <c r="O96" s="107"/>
      <c r="Q96" s="108"/>
    </row>
    <row r="97" spans="1:17" s="106" customFormat="1" ht="12" customHeight="1">
      <c r="A97" s="125"/>
      <c r="B97" s="55" t="s">
        <v>14</v>
      </c>
      <c r="C97" s="62" t="s">
        <v>48</v>
      </c>
      <c r="D97" s="63" t="s">
        <v>36</v>
      </c>
      <c r="E97" s="63" t="s">
        <v>36</v>
      </c>
      <c r="F97" s="63" t="s">
        <v>36</v>
      </c>
      <c r="G97" s="64" t="s">
        <v>37</v>
      </c>
      <c r="H97" s="63" t="s">
        <v>36</v>
      </c>
      <c r="I97" s="70"/>
      <c r="J97" s="60">
        <f>ведомственная!M116</f>
        <v>3753.9</v>
      </c>
      <c r="N97" s="107"/>
      <c r="O97" s="107"/>
      <c r="Q97" s="108"/>
    </row>
    <row r="98" spans="1:17" s="106" customFormat="1" ht="12" customHeight="1" hidden="1">
      <c r="A98" s="125"/>
      <c r="B98" s="129" t="s">
        <v>102</v>
      </c>
      <c r="C98" s="50" t="s">
        <v>48</v>
      </c>
      <c r="D98" s="78" t="s">
        <v>36</v>
      </c>
      <c r="E98" s="78" t="s">
        <v>36</v>
      </c>
      <c r="F98" s="78" t="s">
        <v>36</v>
      </c>
      <c r="G98" s="52" t="s">
        <v>101</v>
      </c>
      <c r="H98" s="78" t="s">
        <v>36</v>
      </c>
      <c r="I98" s="70"/>
      <c r="J98" s="54">
        <f>J99</f>
        <v>0</v>
      </c>
      <c r="N98" s="107"/>
      <c r="O98" s="107"/>
      <c r="Q98" s="108"/>
    </row>
    <row r="99" spans="1:17" s="106" customFormat="1" ht="12" customHeight="1" hidden="1">
      <c r="A99" s="125"/>
      <c r="B99" s="49" t="s">
        <v>17</v>
      </c>
      <c r="C99" s="50" t="s">
        <v>48</v>
      </c>
      <c r="D99" s="78" t="s">
        <v>36</v>
      </c>
      <c r="E99" s="78" t="s">
        <v>36</v>
      </c>
      <c r="F99" s="78" t="s">
        <v>36</v>
      </c>
      <c r="G99" s="52" t="s">
        <v>101</v>
      </c>
      <c r="H99" s="78" t="s">
        <v>36</v>
      </c>
      <c r="I99" s="53" t="s">
        <v>18</v>
      </c>
      <c r="J99" s="54">
        <f>J100</f>
        <v>0</v>
      </c>
      <c r="N99" s="107"/>
      <c r="O99" s="107"/>
      <c r="Q99" s="108"/>
    </row>
    <row r="100" spans="1:17" s="106" customFormat="1" ht="12" customHeight="1" hidden="1">
      <c r="A100" s="125"/>
      <c r="B100" s="47" t="s">
        <v>19</v>
      </c>
      <c r="C100" s="50" t="s">
        <v>48</v>
      </c>
      <c r="D100" s="78" t="s">
        <v>36</v>
      </c>
      <c r="E100" s="78" t="s">
        <v>36</v>
      </c>
      <c r="F100" s="78" t="s">
        <v>36</v>
      </c>
      <c r="G100" s="52" t="s">
        <v>101</v>
      </c>
      <c r="H100" s="78" t="s">
        <v>36</v>
      </c>
      <c r="I100" s="53" t="s">
        <v>20</v>
      </c>
      <c r="J100" s="54"/>
      <c r="N100" s="107"/>
      <c r="O100" s="107"/>
      <c r="Q100" s="108"/>
    </row>
    <row r="101" spans="1:17" s="106" customFormat="1" ht="12" customHeight="1" hidden="1">
      <c r="A101" s="125"/>
      <c r="B101" s="130" t="s">
        <v>103</v>
      </c>
      <c r="C101" s="62" t="s">
        <v>48</v>
      </c>
      <c r="D101" s="78" t="s">
        <v>36</v>
      </c>
      <c r="E101" s="78" t="s">
        <v>36</v>
      </c>
      <c r="F101" s="78" t="s">
        <v>36</v>
      </c>
      <c r="G101" s="44" t="s">
        <v>156</v>
      </c>
      <c r="H101" s="78" t="s">
        <v>36</v>
      </c>
      <c r="I101" s="80"/>
      <c r="J101" s="81">
        <f>J102</f>
        <v>0</v>
      </c>
      <c r="N101" s="107"/>
      <c r="O101" s="107"/>
      <c r="Q101" s="108"/>
    </row>
    <row r="102" spans="1:17" s="106" customFormat="1" ht="12" customHeight="1" hidden="1">
      <c r="A102" s="125"/>
      <c r="B102" s="49" t="s">
        <v>17</v>
      </c>
      <c r="C102" s="62" t="s">
        <v>48</v>
      </c>
      <c r="D102" s="51" t="s">
        <v>36</v>
      </c>
      <c r="E102" s="51" t="s">
        <v>36</v>
      </c>
      <c r="F102" s="51" t="s">
        <v>36</v>
      </c>
      <c r="G102" s="44" t="s">
        <v>156</v>
      </c>
      <c r="H102" s="51" t="s">
        <v>36</v>
      </c>
      <c r="I102" s="53" t="s">
        <v>18</v>
      </c>
      <c r="J102" s="54">
        <f>J103</f>
        <v>0</v>
      </c>
      <c r="N102" s="107"/>
      <c r="O102" s="107"/>
      <c r="Q102" s="108"/>
    </row>
    <row r="103" spans="1:17" s="106" customFormat="1" ht="12" customHeight="1" hidden="1">
      <c r="A103" s="125"/>
      <c r="B103" s="47" t="s">
        <v>19</v>
      </c>
      <c r="C103" s="62" t="s">
        <v>48</v>
      </c>
      <c r="D103" s="43" t="s">
        <v>36</v>
      </c>
      <c r="E103" s="43" t="s">
        <v>36</v>
      </c>
      <c r="F103" s="43" t="s">
        <v>36</v>
      </c>
      <c r="G103" s="44" t="s">
        <v>156</v>
      </c>
      <c r="H103" s="43" t="s">
        <v>36</v>
      </c>
      <c r="I103" s="48" t="s">
        <v>20</v>
      </c>
      <c r="J103" s="46">
        <f>ведомственная!M122</f>
        <v>0</v>
      </c>
      <c r="N103" s="107"/>
      <c r="O103" s="107"/>
      <c r="Q103" s="108"/>
    </row>
    <row r="104" spans="1:17" s="106" customFormat="1" ht="12" customHeight="1">
      <c r="A104" s="125"/>
      <c r="B104" s="49" t="s">
        <v>99</v>
      </c>
      <c r="C104" s="62" t="s">
        <v>48</v>
      </c>
      <c r="D104" s="51" t="s">
        <v>36</v>
      </c>
      <c r="E104" s="51" t="s">
        <v>36</v>
      </c>
      <c r="F104" s="51" t="s">
        <v>36</v>
      </c>
      <c r="G104" s="52" t="s">
        <v>98</v>
      </c>
      <c r="H104" s="51" t="s">
        <v>36</v>
      </c>
      <c r="I104" s="53"/>
      <c r="J104" s="54">
        <f>J105</f>
        <v>6.5</v>
      </c>
      <c r="N104" s="107"/>
      <c r="O104" s="107"/>
      <c r="Q104" s="108"/>
    </row>
    <row r="105" spans="1:17" s="106" customFormat="1" ht="12" customHeight="1">
      <c r="A105" s="125"/>
      <c r="B105" s="49" t="s">
        <v>17</v>
      </c>
      <c r="C105" s="62" t="s">
        <v>48</v>
      </c>
      <c r="D105" s="51" t="s">
        <v>36</v>
      </c>
      <c r="E105" s="51" t="s">
        <v>36</v>
      </c>
      <c r="F105" s="51" t="s">
        <v>36</v>
      </c>
      <c r="G105" s="52" t="s">
        <v>98</v>
      </c>
      <c r="H105" s="51" t="s">
        <v>36</v>
      </c>
      <c r="I105" s="53" t="s">
        <v>18</v>
      </c>
      <c r="J105" s="54">
        <f>J106</f>
        <v>6.5</v>
      </c>
      <c r="N105" s="107"/>
      <c r="O105" s="107"/>
      <c r="Q105" s="108"/>
    </row>
    <row r="106" spans="1:17" s="106" customFormat="1" ht="12" customHeight="1">
      <c r="A106" s="125"/>
      <c r="B106" s="47" t="s">
        <v>19</v>
      </c>
      <c r="C106" s="62" t="s">
        <v>48</v>
      </c>
      <c r="D106" s="51" t="s">
        <v>36</v>
      </c>
      <c r="E106" s="51" t="s">
        <v>36</v>
      </c>
      <c r="F106" s="51" t="s">
        <v>36</v>
      </c>
      <c r="G106" s="52" t="s">
        <v>98</v>
      </c>
      <c r="H106" s="51" t="s">
        <v>36</v>
      </c>
      <c r="I106" s="53" t="s">
        <v>20</v>
      </c>
      <c r="J106" s="54">
        <f>ведомственная!M125</f>
        <v>6.5</v>
      </c>
      <c r="N106" s="107"/>
      <c r="O106" s="107"/>
      <c r="Q106" s="108"/>
    </row>
    <row r="107" spans="1:17" s="106" customFormat="1" ht="12" customHeight="1">
      <c r="A107" s="125"/>
      <c r="B107" s="136" t="s">
        <v>158</v>
      </c>
      <c r="C107" s="62" t="s">
        <v>48</v>
      </c>
      <c r="D107" s="78" t="s">
        <v>36</v>
      </c>
      <c r="E107" s="78" t="s">
        <v>36</v>
      </c>
      <c r="F107" s="78" t="s">
        <v>36</v>
      </c>
      <c r="G107" s="79" t="s">
        <v>52</v>
      </c>
      <c r="H107" s="78" t="s">
        <v>36</v>
      </c>
      <c r="I107" s="80"/>
      <c r="J107" s="81">
        <f>J108</f>
        <v>736.8</v>
      </c>
      <c r="N107" s="107"/>
      <c r="O107" s="107"/>
      <c r="Q107" s="108"/>
    </row>
    <row r="108" spans="1:17" s="106" customFormat="1" ht="12" customHeight="1">
      <c r="A108" s="125"/>
      <c r="B108" s="49" t="s">
        <v>3</v>
      </c>
      <c r="C108" s="62" t="s">
        <v>48</v>
      </c>
      <c r="D108" s="51" t="s">
        <v>36</v>
      </c>
      <c r="E108" s="51" t="s">
        <v>36</v>
      </c>
      <c r="F108" s="51" t="s">
        <v>36</v>
      </c>
      <c r="G108" s="79" t="s">
        <v>52</v>
      </c>
      <c r="H108" s="51" t="s">
        <v>36</v>
      </c>
      <c r="I108" s="53" t="s">
        <v>47</v>
      </c>
      <c r="J108" s="54">
        <f>J109</f>
        <v>736.8</v>
      </c>
      <c r="N108" s="107"/>
      <c r="O108" s="107"/>
      <c r="Q108" s="108"/>
    </row>
    <row r="109" spans="1:17" s="106" customFormat="1" ht="12" customHeight="1">
      <c r="A109" s="125"/>
      <c r="B109" s="47" t="s">
        <v>4</v>
      </c>
      <c r="C109" s="62" t="s">
        <v>48</v>
      </c>
      <c r="D109" s="43" t="s">
        <v>36</v>
      </c>
      <c r="E109" s="43" t="s">
        <v>36</v>
      </c>
      <c r="F109" s="43" t="s">
        <v>36</v>
      </c>
      <c r="G109" s="79" t="s">
        <v>52</v>
      </c>
      <c r="H109" s="43" t="s">
        <v>36</v>
      </c>
      <c r="I109" s="48" t="s">
        <v>5</v>
      </c>
      <c r="J109" s="46">
        <v>736.8</v>
      </c>
      <c r="N109" s="107"/>
      <c r="O109" s="107"/>
      <c r="Q109" s="108"/>
    </row>
    <row r="110" spans="1:17" s="106" customFormat="1" ht="12" customHeight="1">
      <c r="A110" s="125"/>
      <c r="B110" s="82" t="s">
        <v>16</v>
      </c>
      <c r="C110" s="62" t="s">
        <v>48</v>
      </c>
      <c r="D110" s="83" t="s">
        <v>36</v>
      </c>
      <c r="E110" s="83" t="s">
        <v>36</v>
      </c>
      <c r="F110" s="83" t="s">
        <v>36</v>
      </c>
      <c r="G110" s="84" t="s">
        <v>191</v>
      </c>
      <c r="H110" s="83" t="s">
        <v>36</v>
      </c>
      <c r="I110" s="85"/>
      <c r="J110" s="86">
        <f>J111</f>
        <v>3746.9</v>
      </c>
      <c r="N110" s="107"/>
      <c r="O110" s="107"/>
      <c r="Q110" s="108"/>
    </row>
    <row r="111" spans="1:17" s="106" customFormat="1" ht="12" customHeight="1">
      <c r="A111" s="125"/>
      <c r="B111" s="47" t="s">
        <v>3</v>
      </c>
      <c r="C111" s="62" t="s">
        <v>48</v>
      </c>
      <c r="D111" s="43" t="s">
        <v>36</v>
      </c>
      <c r="E111" s="43" t="s">
        <v>36</v>
      </c>
      <c r="F111" s="43" t="s">
        <v>36</v>
      </c>
      <c r="G111" s="44" t="s">
        <v>191</v>
      </c>
      <c r="H111" s="43" t="s">
        <v>36</v>
      </c>
      <c r="I111" s="48" t="s">
        <v>192</v>
      </c>
      <c r="J111" s="46">
        <f>J112</f>
        <v>3746.9</v>
      </c>
      <c r="N111" s="107"/>
      <c r="O111" s="107"/>
      <c r="Q111" s="108"/>
    </row>
    <row r="112" spans="1:17" s="106" customFormat="1" ht="12" customHeight="1">
      <c r="A112" s="125"/>
      <c r="B112" s="49" t="s">
        <v>4</v>
      </c>
      <c r="C112" s="62" t="s">
        <v>48</v>
      </c>
      <c r="D112" s="51" t="s">
        <v>36</v>
      </c>
      <c r="E112" s="51" t="s">
        <v>36</v>
      </c>
      <c r="F112" s="51" t="s">
        <v>36</v>
      </c>
      <c r="G112" s="52" t="s">
        <v>191</v>
      </c>
      <c r="H112" s="51" t="s">
        <v>36</v>
      </c>
      <c r="I112" s="53" t="s">
        <v>193</v>
      </c>
      <c r="J112" s="54">
        <f>ведомственная!M134</f>
        <v>3746.9</v>
      </c>
      <c r="N112" s="107"/>
      <c r="O112" s="107"/>
      <c r="Q112" s="108"/>
    </row>
    <row r="113" spans="1:17" s="106" customFormat="1" ht="12" customHeight="1">
      <c r="A113" s="125"/>
      <c r="B113" s="82" t="s">
        <v>153</v>
      </c>
      <c r="C113" s="62" t="s">
        <v>48</v>
      </c>
      <c r="D113" s="83" t="s">
        <v>36</v>
      </c>
      <c r="E113" s="83" t="s">
        <v>36</v>
      </c>
      <c r="F113" s="83" t="s">
        <v>36</v>
      </c>
      <c r="G113" s="52" t="s">
        <v>217</v>
      </c>
      <c r="H113" s="83" t="s">
        <v>36</v>
      </c>
      <c r="I113" s="85"/>
      <c r="J113" s="86">
        <f>J114</f>
        <v>0.5</v>
      </c>
      <c r="N113" s="107"/>
      <c r="O113" s="107"/>
      <c r="Q113" s="108"/>
    </row>
    <row r="114" spans="1:17" s="106" customFormat="1" ht="12" customHeight="1">
      <c r="A114" s="125"/>
      <c r="B114" s="49" t="s">
        <v>17</v>
      </c>
      <c r="C114" s="62" t="s">
        <v>48</v>
      </c>
      <c r="D114" s="43" t="s">
        <v>36</v>
      </c>
      <c r="E114" s="43" t="s">
        <v>36</v>
      </c>
      <c r="F114" s="43" t="s">
        <v>36</v>
      </c>
      <c r="G114" s="52" t="s">
        <v>217</v>
      </c>
      <c r="H114" s="43" t="s">
        <v>36</v>
      </c>
      <c r="I114" s="48" t="s">
        <v>18</v>
      </c>
      <c r="J114" s="46">
        <f>J115</f>
        <v>0.5</v>
      </c>
      <c r="N114" s="107"/>
      <c r="O114" s="107"/>
      <c r="Q114" s="108"/>
    </row>
    <row r="115" spans="1:17" s="106" customFormat="1" ht="12" customHeight="1">
      <c r="A115" s="125"/>
      <c r="B115" s="47" t="s">
        <v>19</v>
      </c>
      <c r="C115" s="62" t="s">
        <v>48</v>
      </c>
      <c r="D115" s="43" t="s">
        <v>36</v>
      </c>
      <c r="E115" s="43" t="s">
        <v>36</v>
      </c>
      <c r="F115" s="43" t="s">
        <v>36</v>
      </c>
      <c r="G115" s="52" t="s">
        <v>217</v>
      </c>
      <c r="H115" s="43" t="s">
        <v>36</v>
      </c>
      <c r="I115" s="48" t="s">
        <v>20</v>
      </c>
      <c r="J115" s="46">
        <f>ведомственная!M137</f>
        <v>0.5</v>
      </c>
      <c r="N115" s="107"/>
      <c r="O115" s="107"/>
      <c r="Q115" s="108"/>
    </row>
    <row r="116" spans="1:17" s="106" customFormat="1" ht="12" customHeight="1">
      <c r="A116" s="125"/>
      <c r="B116" s="28"/>
      <c r="C116" s="29"/>
      <c r="D116" s="30"/>
      <c r="E116" s="30"/>
      <c r="F116" s="30"/>
      <c r="G116" s="31"/>
      <c r="H116" s="30"/>
      <c r="I116" s="32"/>
      <c r="J116" s="33"/>
      <c r="N116" s="107"/>
      <c r="O116" s="107"/>
      <c r="Q116" s="108"/>
    </row>
    <row r="117" spans="1:17" s="106" customFormat="1" ht="12" customHeight="1">
      <c r="A117" s="125"/>
      <c r="B117" s="34" t="s">
        <v>2</v>
      </c>
      <c r="C117" s="71" t="s">
        <v>49</v>
      </c>
      <c r="D117" s="72" t="s">
        <v>36</v>
      </c>
      <c r="E117" s="72" t="s">
        <v>36</v>
      </c>
      <c r="F117" s="72" t="s">
        <v>36</v>
      </c>
      <c r="G117" s="73" t="s">
        <v>37</v>
      </c>
      <c r="H117" s="72" t="s">
        <v>36</v>
      </c>
      <c r="I117" s="35"/>
      <c r="J117" s="87">
        <f>ведомственная!M140</f>
        <v>0.8</v>
      </c>
      <c r="N117" s="107"/>
      <c r="O117" s="107"/>
      <c r="Q117" s="108"/>
    </row>
    <row r="118" spans="1:17" s="106" customFormat="1" ht="12" customHeight="1">
      <c r="A118" s="125"/>
      <c r="B118" s="66" t="s">
        <v>147</v>
      </c>
      <c r="C118" s="71" t="s">
        <v>49</v>
      </c>
      <c r="D118" s="88" t="s">
        <v>36</v>
      </c>
      <c r="E118" s="88" t="s">
        <v>36</v>
      </c>
      <c r="F118" s="88" t="s">
        <v>36</v>
      </c>
      <c r="G118" s="67" t="s">
        <v>148</v>
      </c>
      <c r="H118" s="88" t="s">
        <v>36</v>
      </c>
      <c r="I118" s="89"/>
      <c r="J118" s="46">
        <f>J119</f>
        <v>0.8</v>
      </c>
      <c r="N118" s="107"/>
      <c r="O118" s="107"/>
      <c r="Q118" s="108"/>
    </row>
    <row r="119" spans="1:17" s="106" customFormat="1" ht="12" customHeight="1">
      <c r="A119" s="125"/>
      <c r="B119" s="135" t="s">
        <v>151</v>
      </c>
      <c r="C119" s="71" t="s">
        <v>49</v>
      </c>
      <c r="D119" s="90" t="s">
        <v>36</v>
      </c>
      <c r="E119" s="90" t="s">
        <v>36</v>
      </c>
      <c r="F119" s="90" t="s">
        <v>36</v>
      </c>
      <c r="G119" s="69" t="s">
        <v>148</v>
      </c>
      <c r="H119" s="90" t="s">
        <v>36</v>
      </c>
      <c r="I119" s="53" t="s">
        <v>149</v>
      </c>
      <c r="J119" s="54">
        <f>J120</f>
        <v>0.8</v>
      </c>
      <c r="N119" s="107"/>
      <c r="O119" s="107"/>
      <c r="Q119" s="108"/>
    </row>
    <row r="120" spans="1:17" s="106" customFormat="1" ht="12" customHeight="1">
      <c r="A120" s="125"/>
      <c r="B120" s="134" t="s">
        <v>152</v>
      </c>
      <c r="C120" s="71" t="s">
        <v>49</v>
      </c>
      <c r="D120" s="88" t="s">
        <v>36</v>
      </c>
      <c r="E120" s="88" t="s">
        <v>36</v>
      </c>
      <c r="F120" s="88" t="s">
        <v>36</v>
      </c>
      <c r="G120" s="67" t="s">
        <v>148</v>
      </c>
      <c r="H120" s="88" t="s">
        <v>36</v>
      </c>
      <c r="I120" s="48" t="s">
        <v>150</v>
      </c>
      <c r="J120" s="46">
        <f>ведомственная!M143</f>
        <v>0.8</v>
      </c>
      <c r="N120" s="107"/>
      <c r="O120" s="107"/>
      <c r="Q120" s="108"/>
    </row>
    <row r="121" spans="2:10" ht="12" customHeight="1">
      <c r="B121" s="91" t="s">
        <v>62</v>
      </c>
      <c r="C121" s="92"/>
      <c r="D121" s="93"/>
      <c r="E121" s="93"/>
      <c r="F121" s="93"/>
      <c r="G121" s="73"/>
      <c r="H121" s="93"/>
      <c r="I121" s="94"/>
      <c r="J121" s="36">
        <f>J117+J97+J77+J60+J46+J39+J34+J29+J14+J9+J70</f>
        <v>7648.000000000002</v>
      </c>
    </row>
    <row r="124" ht="12" customHeight="1">
      <c r="J124" s="95"/>
    </row>
  </sheetData>
  <sheetProtection/>
  <mergeCells count="5">
    <mergeCell ref="C1:J1"/>
    <mergeCell ref="C5:G5"/>
    <mergeCell ref="C6:G6"/>
    <mergeCell ref="B4:J4"/>
    <mergeCell ref="C2:I2"/>
  </mergeCells>
  <printOptions/>
  <pageMargins left="0.75" right="0.21" top="0.38" bottom="0.27" header="0.24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3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47.28125" style="147" customWidth="1"/>
    <col min="2" max="2" width="24.140625" style="145" customWidth="1"/>
    <col min="3" max="3" width="11.421875" style="140" customWidth="1"/>
    <col min="4" max="4" width="9.140625" style="137" hidden="1" customWidth="1"/>
    <col min="5" max="16384" width="9.140625" style="137" customWidth="1"/>
  </cols>
  <sheetData>
    <row r="1" spans="2:3" ht="50.25" customHeight="1">
      <c r="B1" s="235" t="s">
        <v>214</v>
      </c>
      <c r="C1" s="247"/>
    </row>
    <row r="2" spans="2:3" ht="40.5" customHeight="1">
      <c r="B2" s="252" t="s">
        <v>207</v>
      </c>
      <c r="C2" s="253"/>
    </row>
    <row r="4" spans="1:3" ht="12.75">
      <c r="A4" s="248" t="s">
        <v>129</v>
      </c>
      <c r="B4" s="249"/>
      <c r="C4" s="249"/>
    </row>
    <row r="5" spans="1:3" ht="12.75">
      <c r="A5" s="250" t="s">
        <v>190</v>
      </c>
      <c r="B5" s="251"/>
      <c r="C5" s="250"/>
    </row>
    <row r="7" spans="1:3" ht="25.5">
      <c r="A7" s="149" t="s">
        <v>27</v>
      </c>
      <c r="B7" s="150" t="s">
        <v>126</v>
      </c>
      <c r="C7" s="151" t="s">
        <v>127</v>
      </c>
    </row>
    <row r="8" spans="1:3" ht="12.75">
      <c r="A8" s="149">
        <v>1</v>
      </c>
      <c r="B8" s="150">
        <v>2</v>
      </c>
      <c r="C8" s="152">
        <v>3</v>
      </c>
    </row>
    <row r="9" spans="1:3" ht="12.75">
      <c r="A9" s="149" t="s">
        <v>107</v>
      </c>
      <c r="B9" s="153" t="s">
        <v>173</v>
      </c>
      <c r="C9" s="154">
        <f>C10+C12+C15+C20+C22+C25</f>
        <v>2039.6</v>
      </c>
    </row>
    <row r="10" spans="1:3" ht="12.75">
      <c r="A10" s="149" t="s">
        <v>108</v>
      </c>
      <c r="B10" s="153" t="s">
        <v>174</v>
      </c>
      <c r="C10" s="154">
        <f>C11</f>
        <v>293</v>
      </c>
    </row>
    <row r="11" spans="1:3" ht="12.75">
      <c r="A11" s="155" t="s">
        <v>109</v>
      </c>
      <c r="B11" s="156" t="s">
        <v>169</v>
      </c>
      <c r="C11" s="154">
        <v>293</v>
      </c>
    </row>
    <row r="12" spans="1:3" ht="38.25" hidden="1">
      <c r="A12" s="149" t="s">
        <v>110</v>
      </c>
      <c r="B12" s="150">
        <v>10300000000000000</v>
      </c>
      <c r="C12" s="154">
        <f>C13</f>
        <v>0</v>
      </c>
    </row>
    <row r="13" spans="1:3" ht="25.5" hidden="1">
      <c r="A13" s="149" t="s">
        <v>111</v>
      </c>
      <c r="B13" s="150">
        <v>10302000010000100</v>
      </c>
      <c r="C13" s="154"/>
    </row>
    <row r="14" spans="1:3" ht="12.75" hidden="1">
      <c r="A14" s="149"/>
      <c r="B14" s="150"/>
      <c r="C14" s="154"/>
    </row>
    <row r="15" spans="1:3" ht="12.75">
      <c r="A15" s="149" t="s">
        <v>112</v>
      </c>
      <c r="B15" s="153" t="s">
        <v>175</v>
      </c>
      <c r="C15" s="154">
        <f>C16+C17</f>
        <v>1269.3</v>
      </c>
    </row>
    <row r="16" spans="1:4" ht="12.75">
      <c r="A16" s="149" t="s">
        <v>113</v>
      </c>
      <c r="B16" s="89" t="s">
        <v>170</v>
      </c>
      <c r="C16" s="154">
        <v>97.3</v>
      </c>
      <c r="D16" s="137">
        <v>10</v>
      </c>
    </row>
    <row r="17" spans="1:3" ht="12.75">
      <c r="A17" s="149" t="s">
        <v>114</v>
      </c>
      <c r="B17" s="89" t="s">
        <v>171</v>
      </c>
      <c r="C17" s="154">
        <f>C18+C19</f>
        <v>1172</v>
      </c>
    </row>
    <row r="18" spans="1:4" ht="12.75">
      <c r="A18" s="149" t="s">
        <v>172</v>
      </c>
      <c r="B18" s="150"/>
      <c r="C18" s="154">
        <v>718</v>
      </c>
      <c r="D18" s="137">
        <v>20</v>
      </c>
    </row>
    <row r="19" spans="1:4" ht="12.75">
      <c r="A19" s="149" t="s">
        <v>132</v>
      </c>
      <c r="B19" s="150"/>
      <c r="C19" s="154">
        <v>454</v>
      </c>
      <c r="D19" s="137">
        <v>70</v>
      </c>
    </row>
    <row r="20" spans="1:3" ht="12.75">
      <c r="A20" s="149" t="s">
        <v>115</v>
      </c>
      <c r="B20" s="153" t="s">
        <v>176</v>
      </c>
      <c r="C20" s="154">
        <f>C21</f>
        <v>22.5</v>
      </c>
    </row>
    <row r="21" spans="1:3" ht="51">
      <c r="A21" s="157" t="s">
        <v>177</v>
      </c>
      <c r="B21" s="89" t="s">
        <v>178</v>
      </c>
      <c r="C21" s="154">
        <v>22.5</v>
      </c>
    </row>
    <row r="22" spans="1:3" ht="38.25">
      <c r="A22" s="149" t="s">
        <v>116</v>
      </c>
      <c r="B22" s="158" t="s">
        <v>168</v>
      </c>
      <c r="C22" s="154">
        <f>SUM(C23:C24)</f>
        <v>229.8</v>
      </c>
    </row>
    <row r="23" spans="1:3" ht="76.5" hidden="1">
      <c r="A23" s="149" t="s">
        <v>117</v>
      </c>
      <c r="B23" s="150" t="s">
        <v>128</v>
      </c>
      <c r="C23" s="154"/>
    </row>
    <row r="24" spans="1:3" ht="76.5">
      <c r="A24" s="159" t="s">
        <v>180</v>
      </c>
      <c r="B24" s="89" t="s">
        <v>179</v>
      </c>
      <c r="C24" s="154">
        <v>229.8</v>
      </c>
    </row>
    <row r="25" spans="1:3" ht="25.5">
      <c r="A25" s="149" t="s">
        <v>118</v>
      </c>
      <c r="B25" s="150" t="s">
        <v>159</v>
      </c>
      <c r="C25" s="154">
        <f>SUM(C26)</f>
        <v>225</v>
      </c>
    </row>
    <row r="26" spans="1:4" ht="12.75">
      <c r="A26" s="149" t="s">
        <v>119</v>
      </c>
      <c r="B26" s="150" t="s">
        <v>189</v>
      </c>
      <c r="C26" s="154">
        <v>225</v>
      </c>
      <c r="D26" s="137">
        <v>125</v>
      </c>
    </row>
    <row r="27" spans="1:3" ht="12.75">
      <c r="A27" s="149" t="s">
        <v>120</v>
      </c>
      <c r="B27" s="153" t="s">
        <v>181</v>
      </c>
      <c r="C27" s="154">
        <f>C28</f>
        <v>5608.4</v>
      </c>
    </row>
    <row r="28" spans="1:3" ht="38.25">
      <c r="A28" s="149" t="s">
        <v>121</v>
      </c>
      <c r="B28" s="89" t="s">
        <v>182</v>
      </c>
      <c r="C28" s="154">
        <f>C29+C32+C40+C44</f>
        <v>5608.4</v>
      </c>
    </row>
    <row r="29" spans="1:3" ht="25.5">
      <c r="A29" s="149" t="s">
        <v>154</v>
      </c>
      <c r="B29" s="89" t="s">
        <v>196</v>
      </c>
      <c r="C29" s="154">
        <f>C30</f>
        <v>266.2</v>
      </c>
    </row>
    <row r="30" spans="1:3" ht="25.5">
      <c r="A30" s="160" t="s">
        <v>183</v>
      </c>
      <c r="B30" s="150" t="s">
        <v>197</v>
      </c>
      <c r="C30" s="154">
        <f>C31</f>
        <v>266.2</v>
      </c>
    </row>
    <row r="31" spans="1:3" ht="38.25">
      <c r="A31" s="144" t="s">
        <v>155</v>
      </c>
      <c r="B31" s="150"/>
      <c r="C31" s="154">
        <v>266.2</v>
      </c>
    </row>
    <row r="32" spans="1:3" ht="38.25">
      <c r="A32" s="171" t="s">
        <v>184</v>
      </c>
      <c r="B32" s="150" t="s">
        <v>198</v>
      </c>
      <c r="C32" s="154">
        <f>C33</f>
        <v>289.1</v>
      </c>
    </row>
    <row r="33" spans="1:3" ht="12.75">
      <c r="A33" s="161" t="s">
        <v>160</v>
      </c>
      <c r="B33" s="150" t="s">
        <v>199</v>
      </c>
      <c r="C33" s="154">
        <f>SUM(C34:C39)</f>
        <v>289.1</v>
      </c>
    </row>
    <row r="34" spans="1:3" ht="25.5" hidden="1">
      <c r="A34" s="162" t="s">
        <v>122</v>
      </c>
      <c r="B34" s="150"/>
      <c r="C34" s="154"/>
    </row>
    <row r="35" spans="1:3" ht="12.75" hidden="1">
      <c r="A35" s="163" t="s">
        <v>99</v>
      </c>
      <c r="B35" s="150"/>
      <c r="C35" s="154"/>
    </row>
    <row r="36" spans="1:3" ht="38.25" hidden="1">
      <c r="A36" s="162" t="s">
        <v>123</v>
      </c>
      <c r="B36" s="150"/>
      <c r="C36" s="154"/>
    </row>
    <row r="37" spans="1:3" ht="25.5" hidden="1">
      <c r="A37" s="164" t="s">
        <v>102</v>
      </c>
      <c r="B37" s="150"/>
      <c r="C37" s="154"/>
    </row>
    <row r="38" spans="1:3" ht="25.5" hidden="1">
      <c r="A38" s="165" t="s">
        <v>103</v>
      </c>
      <c r="B38" s="150"/>
      <c r="C38" s="154"/>
    </row>
    <row r="39" spans="1:3" ht="24">
      <c r="A39" s="232" t="s">
        <v>212</v>
      </c>
      <c r="B39" s="166"/>
      <c r="C39" s="154">
        <v>289.1</v>
      </c>
    </row>
    <row r="40" spans="1:3" ht="25.5">
      <c r="A40" s="171" t="s">
        <v>185</v>
      </c>
      <c r="B40" s="167" t="s">
        <v>200</v>
      </c>
      <c r="C40" s="154">
        <f>C41+C43</f>
        <v>200.6</v>
      </c>
    </row>
    <row r="41" spans="1:3" ht="38.25">
      <c r="A41" s="172" t="s">
        <v>186</v>
      </c>
      <c r="B41" s="168" t="s">
        <v>201</v>
      </c>
      <c r="C41" s="154">
        <v>62.5</v>
      </c>
    </row>
    <row r="42" spans="1:3" ht="25.5">
      <c r="A42" s="172" t="s">
        <v>30</v>
      </c>
      <c r="B42" s="150"/>
      <c r="C42" s="154">
        <v>62.5</v>
      </c>
    </row>
    <row r="43" spans="1:3" ht="51">
      <c r="A43" s="172" t="s">
        <v>187</v>
      </c>
      <c r="B43" s="168" t="s">
        <v>202</v>
      </c>
      <c r="C43" s="154">
        <v>138.1</v>
      </c>
    </row>
    <row r="44" spans="1:3" ht="12.75">
      <c r="A44" s="149" t="s">
        <v>124</v>
      </c>
      <c r="B44" s="173" t="s">
        <v>203</v>
      </c>
      <c r="C44" s="154">
        <f>C47+C45</f>
        <v>4852.5</v>
      </c>
    </row>
    <row r="45" spans="1:3" ht="76.5">
      <c r="A45" s="174" t="s">
        <v>188</v>
      </c>
      <c r="B45" s="167" t="s">
        <v>204</v>
      </c>
      <c r="C45" s="154">
        <f>C46</f>
        <v>539.8</v>
      </c>
    </row>
    <row r="46" spans="1:3" ht="63.75">
      <c r="A46" s="169" t="s">
        <v>166</v>
      </c>
      <c r="B46" s="150"/>
      <c r="C46" s="154">
        <v>539.8</v>
      </c>
    </row>
    <row r="47" spans="1:3" ht="25.5">
      <c r="A47" s="170" t="s">
        <v>161</v>
      </c>
      <c r="B47" s="173" t="s">
        <v>205</v>
      </c>
      <c r="C47" s="154">
        <f>C48+C50+C49</f>
        <v>4312.7</v>
      </c>
    </row>
    <row r="48" spans="1:3" ht="12.75">
      <c r="A48" s="149" t="s">
        <v>167</v>
      </c>
      <c r="B48" s="150"/>
      <c r="C48" s="154">
        <v>4226.2</v>
      </c>
    </row>
    <row r="49" spans="1:3" ht="24">
      <c r="A49" s="232" t="s">
        <v>99</v>
      </c>
      <c r="B49" s="233"/>
      <c r="C49" s="234">
        <v>6.5</v>
      </c>
    </row>
    <row r="50" spans="1:4" ht="12.75">
      <c r="A50" s="149" t="s">
        <v>209</v>
      </c>
      <c r="B50" s="150"/>
      <c r="C50" s="154">
        <v>80</v>
      </c>
      <c r="D50" s="137">
        <v>80</v>
      </c>
    </row>
    <row r="51" spans="1:4" ht="12.75">
      <c r="A51" s="149" t="s">
        <v>125</v>
      </c>
      <c r="B51" s="150"/>
      <c r="C51" s="154">
        <f>C27+C9</f>
        <v>7648</v>
      </c>
      <c r="D51" s="137">
        <f>SUM(D7:D50)</f>
        <v>305</v>
      </c>
    </row>
    <row r="52" spans="2:3" ht="12.75">
      <c r="B52" s="138"/>
      <c r="C52" s="141"/>
    </row>
    <row r="53" spans="2:3" ht="12.75">
      <c r="B53" s="138"/>
      <c r="C53" s="141"/>
    </row>
    <row r="54" spans="2:3" ht="12.75">
      <c r="B54" s="138"/>
      <c r="C54" s="141"/>
    </row>
    <row r="55" spans="2:3" ht="12.75">
      <c r="B55" s="138"/>
      <c r="C55" s="141"/>
    </row>
    <row r="56" spans="2:3" ht="12.75">
      <c r="B56" s="138"/>
      <c r="C56" s="141"/>
    </row>
    <row r="57" spans="2:3" ht="12.75">
      <c r="B57" s="138"/>
      <c r="C57" s="141"/>
    </row>
    <row r="58" spans="2:3" ht="12.75">
      <c r="B58" s="138"/>
      <c r="C58" s="141"/>
    </row>
    <row r="59" spans="2:3" ht="12.75">
      <c r="B59" s="138"/>
      <c r="C59" s="141"/>
    </row>
    <row r="60" spans="2:3" ht="12.75">
      <c r="B60" s="138"/>
      <c r="C60" s="141"/>
    </row>
    <row r="61" spans="2:3" ht="12.75">
      <c r="B61" s="138"/>
      <c r="C61" s="141"/>
    </row>
    <row r="62" spans="2:3" ht="12.75">
      <c r="B62" s="138"/>
      <c r="C62" s="141"/>
    </row>
    <row r="63" spans="2:3" ht="12.75">
      <c r="B63" s="138"/>
      <c r="C63" s="141"/>
    </row>
    <row r="64" spans="2:3" ht="12.75">
      <c r="B64" s="138"/>
      <c r="C64" s="141"/>
    </row>
    <row r="65" spans="2:3" ht="12.75">
      <c r="B65" s="138"/>
      <c r="C65" s="141"/>
    </row>
    <row r="66" spans="2:3" ht="12.75">
      <c r="B66" s="138"/>
      <c r="C66" s="141"/>
    </row>
    <row r="67" spans="2:3" ht="12.75">
      <c r="B67" s="138"/>
      <c r="C67" s="141"/>
    </row>
    <row r="68" spans="2:3" ht="12.75">
      <c r="B68" s="138"/>
      <c r="C68" s="141"/>
    </row>
    <row r="69" spans="2:3" ht="12.75">
      <c r="B69" s="138"/>
      <c r="C69" s="141"/>
    </row>
    <row r="70" spans="2:3" ht="12.75">
      <c r="B70" s="138"/>
      <c r="C70" s="141"/>
    </row>
    <row r="71" spans="2:3" ht="12.75">
      <c r="B71" s="138"/>
      <c r="C71" s="141"/>
    </row>
    <row r="72" spans="2:3" ht="12.75">
      <c r="B72" s="138"/>
      <c r="C72" s="141"/>
    </row>
    <row r="73" spans="2:3" ht="12.75">
      <c r="B73" s="138"/>
      <c r="C73" s="141"/>
    </row>
    <row r="74" spans="2:3" ht="12.75">
      <c r="B74" s="138"/>
      <c r="C74" s="141"/>
    </row>
    <row r="75" spans="2:3" ht="12.75">
      <c r="B75" s="138"/>
      <c r="C75" s="141"/>
    </row>
    <row r="76" spans="2:3" ht="12.75">
      <c r="B76" s="138"/>
      <c r="C76" s="141"/>
    </row>
    <row r="77" spans="2:3" ht="12.75">
      <c r="B77" s="138"/>
      <c r="C77" s="141"/>
    </row>
    <row r="78" spans="2:3" ht="12.75">
      <c r="B78" s="138"/>
      <c r="C78" s="141"/>
    </row>
    <row r="79" spans="2:3" ht="12.75">
      <c r="B79" s="138"/>
      <c r="C79" s="141"/>
    </row>
    <row r="80" spans="2:3" ht="12.75">
      <c r="B80" s="138"/>
      <c r="C80" s="141"/>
    </row>
    <row r="81" spans="2:3" ht="12.75">
      <c r="B81" s="138"/>
      <c r="C81" s="141"/>
    </row>
    <row r="82" spans="2:3" ht="12.75">
      <c r="B82" s="146"/>
      <c r="C82" s="141"/>
    </row>
    <row r="83" spans="2:3" ht="12.75">
      <c r="B83" s="146"/>
      <c r="C83" s="141"/>
    </row>
    <row r="84" spans="2:3" ht="12.75">
      <c r="B84" s="146"/>
      <c r="C84" s="141"/>
    </row>
    <row r="85" spans="2:3" ht="12.75">
      <c r="B85" s="146"/>
      <c r="C85" s="141"/>
    </row>
    <row r="86" spans="2:3" ht="12.75">
      <c r="B86" s="146"/>
      <c r="C86" s="141"/>
    </row>
    <row r="87" spans="2:3" ht="12.75">
      <c r="B87" s="146"/>
      <c r="C87" s="141"/>
    </row>
    <row r="88" spans="2:3" ht="12.75">
      <c r="B88" s="146"/>
      <c r="C88" s="141"/>
    </row>
    <row r="89" spans="2:3" ht="12.75">
      <c r="B89" s="146"/>
      <c r="C89" s="141"/>
    </row>
    <row r="90" spans="2:3" ht="12.75">
      <c r="B90" s="146"/>
      <c r="C90" s="141"/>
    </row>
    <row r="91" spans="2:3" ht="12.75">
      <c r="B91" s="146"/>
      <c r="C91" s="141"/>
    </row>
    <row r="92" spans="2:3" ht="12.75">
      <c r="B92" s="146"/>
      <c r="C92" s="141"/>
    </row>
    <row r="93" spans="2:3" ht="12.75">
      <c r="B93" s="146"/>
      <c r="C93" s="141"/>
    </row>
    <row r="94" spans="2:3" ht="12.75">
      <c r="B94" s="146"/>
      <c r="C94" s="141"/>
    </row>
    <row r="95" spans="2:3" ht="12.75">
      <c r="B95" s="146"/>
      <c r="C95" s="141"/>
    </row>
    <row r="96" spans="2:3" ht="12.75">
      <c r="B96" s="146"/>
      <c r="C96" s="141"/>
    </row>
    <row r="97" spans="2:3" ht="12.75">
      <c r="B97" s="146"/>
      <c r="C97" s="141"/>
    </row>
    <row r="98" spans="2:3" ht="12.75">
      <c r="B98" s="146"/>
      <c r="C98" s="141"/>
    </row>
    <row r="99" spans="2:3" ht="12.75">
      <c r="B99" s="146"/>
      <c r="C99" s="141"/>
    </row>
    <row r="100" spans="2:3" ht="12.75">
      <c r="B100" s="146"/>
      <c r="C100" s="141"/>
    </row>
    <row r="101" spans="2:3" ht="12.75">
      <c r="B101" s="146"/>
      <c r="C101" s="141"/>
    </row>
    <row r="102" spans="2:3" ht="12.75">
      <c r="B102" s="146"/>
      <c r="C102" s="141"/>
    </row>
    <row r="103" spans="2:3" ht="12.75">
      <c r="B103" s="146"/>
      <c r="C103" s="141"/>
    </row>
    <row r="104" spans="2:3" ht="12.75">
      <c r="B104" s="146"/>
      <c r="C104" s="141"/>
    </row>
    <row r="105" spans="2:3" ht="12.75">
      <c r="B105" s="146"/>
      <c r="C105" s="141"/>
    </row>
    <row r="106" spans="2:3" ht="12.75">
      <c r="B106" s="146"/>
      <c r="C106" s="141"/>
    </row>
    <row r="107" spans="1:3" ht="12.75">
      <c r="A107" s="148"/>
      <c r="B107" s="146"/>
      <c r="C107" s="142"/>
    </row>
    <row r="108" spans="1:3" ht="12.75">
      <c r="A108" s="148"/>
      <c r="B108" s="146"/>
      <c r="C108" s="142"/>
    </row>
    <row r="109" spans="1:3" ht="12.75">
      <c r="A109" s="148"/>
      <c r="B109" s="146"/>
      <c r="C109" s="142"/>
    </row>
    <row r="110" spans="1:3" ht="12.75">
      <c r="A110" s="148"/>
      <c r="B110" s="146"/>
      <c r="C110" s="142"/>
    </row>
    <row r="111" spans="1:3" ht="12.75">
      <c r="A111" s="148"/>
      <c r="B111" s="146"/>
      <c r="C111" s="142"/>
    </row>
    <row r="112" spans="1:3" ht="12.75">
      <c r="A112" s="148"/>
      <c r="B112" s="146"/>
      <c r="C112" s="142"/>
    </row>
    <row r="113" spans="1:3" ht="12.75">
      <c r="A113" s="148"/>
      <c r="B113" s="146"/>
      <c r="C113" s="142"/>
    </row>
    <row r="114" spans="1:3" ht="12.75">
      <c r="A114" s="148"/>
      <c r="B114" s="146"/>
      <c r="C114" s="143"/>
    </row>
    <row r="115" spans="1:3" ht="12.75">
      <c r="A115" s="148"/>
      <c r="B115" s="146"/>
      <c r="C115" s="143"/>
    </row>
    <row r="116" spans="1:3" ht="12.75">
      <c r="A116" s="148"/>
      <c r="B116" s="146"/>
      <c r="C116" s="143"/>
    </row>
    <row r="117" spans="1:3" ht="12.75">
      <c r="A117" s="148"/>
      <c r="B117" s="146"/>
      <c r="C117" s="143"/>
    </row>
    <row r="118" spans="1:3" ht="12.75">
      <c r="A118" s="148"/>
      <c r="B118" s="146"/>
      <c r="C118" s="143"/>
    </row>
    <row r="119" spans="1:3" ht="12.75">
      <c r="A119" s="148"/>
      <c r="B119" s="146"/>
      <c r="C119" s="143"/>
    </row>
    <row r="120" spans="1:3" ht="12.75">
      <c r="A120" s="148"/>
      <c r="B120" s="146"/>
      <c r="C120" s="143"/>
    </row>
    <row r="121" spans="1:3" ht="12.75">
      <c r="A121" s="148"/>
      <c r="B121" s="146"/>
      <c r="C121" s="143"/>
    </row>
    <row r="122" spans="1:3" ht="12.75">
      <c r="A122" s="148"/>
      <c r="B122" s="146"/>
      <c r="C122" s="143"/>
    </row>
    <row r="123" spans="1:3" ht="12.75">
      <c r="A123" s="148"/>
      <c r="B123" s="146"/>
      <c r="C123" s="143"/>
    </row>
    <row r="124" spans="1:3" ht="12.75">
      <c r="A124" s="148"/>
      <c r="B124" s="146"/>
      <c r="C124" s="143"/>
    </row>
    <row r="125" spans="1:3" ht="12.75">
      <c r="A125" s="148"/>
      <c r="B125" s="146"/>
      <c r="C125" s="143"/>
    </row>
    <row r="126" spans="1:3" ht="12.75">
      <c r="A126" s="148"/>
      <c r="B126" s="146"/>
      <c r="C126" s="143"/>
    </row>
    <row r="127" spans="1:3" ht="12.75">
      <c r="A127" s="148"/>
      <c r="B127" s="146"/>
      <c r="C127" s="143"/>
    </row>
    <row r="128" spans="1:3" ht="12.75">
      <c r="A128" s="148"/>
      <c r="B128" s="146"/>
      <c r="C128" s="143"/>
    </row>
    <row r="129" spans="1:3" ht="12.75">
      <c r="A129" s="148"/>
      <c r="B129" s="146"/>
      <c r="C129" s="143"/>
    </row>
    <row r="130" spans="1:3" ht="12.75">
      <c r="A130" s="148"/>
      <c r="B130" s="146"/>
      <c r="C130" s="143"/>
    </row>
    <row r="131" spans="1:3" ht="12.75">
      <c r="A131" s="148"/>
      <c r="B131" s="146"/>
      <c r="C131" s="143"/>
    </row>
    <row r="132" spans="1:3" ht="12.75">
      <c r="A132" s="148"/>
      <c r="B132" s="146"/>
      <c r="C132" s="143"/>
    </row>
    <row r="133" spans="1:3" ht="12.75">
      <c r="A133" s="148"/>
      <c r="B133" s="146"/>
      <c r="C133" s="143"/>
    </row>
    <row r="134" spans="1:3" ht="12.75">
      <c r="A134" s="148"/>
      <c r="B134" s="146"/>
      <c r="C134" s="143"/>
    </row>
    <row r="135" spans="1:3" ht="12.75">
      <c r="A135" s="148"/>
      <c r="B135" s="146"/>
      <c r="C135" s="143"/>
    </row>
    <row r="136" spans="1:3" ht="12.75">
      <c r="A136" s="148"/>
      <c r="B136" s="146"/>
      <c r="C136" s="143"/>
    </row>
    <row r="137" spans="1:3" ht="12.75">
      <c r="A137" s="148"/>
      <c r="B137" s="146"/>
      <c r="C137" s="143"/>
    </row>
    <row r="138" spans="1:3" ht="12.75">
      <c r="A138" s="148"/>
      <c r="B138" s="146"/>
      <c r="C138" s="143"/>
    </row>
    <row r="139" spans="1:3" ht="12.75">
      <c r="A139" s="148"/>
      <c r="B139" s="146"/>
      <c r="C139" s="143"/>
    </row>
    <row r="140" spans="1:3" ht="12.75">
      <c r="A140" s="148"/>
      <c r="B140" s="146"/>
      <c r="C140" s="143"/>
    </row>
    <row r="141" spans="1:3" ht="12.75">
      <c r="A141" s="148"/>
      <c r="B141" s="146"/>
      <c r="C141" s="143"/>
    </row>
    <row r="142" spans="1:3" ht="12.75">
      <c r="A142" s="148"/>
      <c r="B142" s="146"/>
      <c r="C142" s="143"/>
    </row>
    <row r="143" spans="1:3" ht="12.75">
      <c r="A143" s="148"/>
      <c r="B143" s="146"/>
      <c r="C143" s="143"/>
    </row>
    <row r="144" spans="1:3" ht="12.75">
      <c r="A144" s="148"/>
      <c r="B144" s="146"/>
      <c r="C144" s="143"/>
    </row>
    <row r="145" spans="1:3" ht="12.75">
      <c r="A145" s="148"/>
      <c r="B145" s="146"/>
      <c r="C145" s="143"/>
    </row>
    <row r="146" spans="1:3" ht="12.75">
      <c r="A146" s="148"/>
      <c r="B146" s="146"/>
      <c r="C146" s="143"/>
    </row>
    <row r="147" spans="1:3" ht="12.75">
      <c r="A147" s="148"/>
      <c r="B147" s="146"/>
      <c r="C147" s="143"/>
    </row>
    <row r="148" spans="1:3" ht="12.75">
      <c r="A148" s="148"/>
      <c r="B148" s="146"/>
      <c r="C148" s="143"/>
    </row>
    <row r="149" spans="1:3" ht="12.75">
      <c r="A149" s="148"/>
      <c r="B149" s="146"/>
      <c r="C149" s="143"/>
    </row>
    <row r="150" spans="1:3" ht="12.75">
      <c r="A150" s="148"/>
      <c r="B150" s="146"/>
      <c r="C150" s="143"/>
    </row>
    <row r="151" spans="1:3" ht="12.75">
      <c r="A151" s="148"/>
      <c r="B151" s="146"/>
      <c r="C151" s="143"/>
    </row>
    <row r="152" spans="1:3" ht="12.75">
      <c r="A152" s="148"/>
      <c r="B152" s="146"/>
      <c r="C152" s="143"/>
    </row>
    <row r="153" spans="1:3" ht="12.75">
      <c r="A153" s="148"/>
      <c r="B153" s="146"/>
      <c r="C153" s="143"/>
    </row>
    <row r="154" spans="1:3" ht="12.75">
      <c r="A154" s="148"/>
      <c r="B154" s="146"/>
      <c r="C154" s="143"/>
    </row>
    <row r="155" spans="1:3" ht="12.75">
      <c r="A155" s="148"/>
      <c r="B155" s="146"/>
      <c r="C155" s="143"/>
    </row>
    <row r="156" spans="1:3" ht="12.75">
      <c r="A156" s="148"/>
      <c r="B156" s="146"/>
      <c r="C156" s="143"/>
    </row>
    <row r="157" spans="1:3" ht="12.75">
      <c r="A157" s="148"/>
      <c r="B157" s="146"/>
      <c r="C157" s="143"/>
    </row>
    <row r="158" spans="1:3" ht="12.75">
      <c r="A158" s="148"/>
      <c r="B158" s="146"/>
      <c r="C158" s="143"/>
    </row>
    <row r="159" spans="1:3" ht="12.75">
      <c r="A159" s="148"/>
      <c r="B159" s="146"/>
      <c r="C159" s="143"/>
    </row>
    <row r="160" spans="1:3" ht="12.75">
      <c r="A160" s="148"/>
      <c r="B160" s="146"/>
      <c r="C160" s="143"/>
    </row>
    <row r="161" spans="1:3" ht="12.75">
      <c r="A161" s="148"/>
      <c r="B161" s="146"/>
      <c r="C161" s="143"/>
    </row>
    <row r="162" spans="1:3" ht="12.75">
      <c r="A162" s="148"/>
      <c r="B162" s="146"/>
      <c r="C162" s="143"/>
    </row>
    <row r="163" spans="1:3" ht="12.75">
      <c r="A163" s="148"/>
      <c r="B163" s="146"/>
      <c r="C163" s="143"/>
    </row>
    <row r="164" spans="1:3" ht="12.75">
      <c r="A164" s="148"/>
      <c r="B164" s="146"/>
      <c r="C164" s="143"/>
    </row>
    <row r="165" spans="1:3" ht="12.75">
      <c r="A165" s="148"/>
      <c r="B165" s="146"/>
      <c r="C165" s="143"/>
    </row>
    <row r="166" spans="1:3" ht="12.75">
      <c r="A166" s="148"/>
      <c r="B166" s="146"/>
      <c r="C166" s="143"/>
    </row>
    <row r="167" spans="1:3" ht="12.75">
      <c r="A167" s="148"/>
      <c r="B167" s="146"/>
      <c r="C167" s="143"/>
    </row>
    <row r="168" spans="1:3" ht="12.75">
      <c r="A168" s="148"/>
      <c r="B168" s="146"/>
      <c r="C168" s="143"/>
    </row>
    <row r="169" spans="1:3" ht="12.75">
      <c r="A169" s="148"/>
      <c r="B169" s="146"/>
      <c r="C169" s="143"/>
    </row>
    <row r="170" spans="1:3" ht="12.75">
      <c r="A170" s="148"/>
      <c r="B170" s="146"/>
      <c r="C170" s="143"/>
    </row>
    <row r="171" spans="1:3" ht="12.75">
      <c r="A171" s="148"/>
      <c r="B171" s="146"/>
      <c r="C171" s="143"/>
    </row>
    <row r="172" spans="1:3" ht="12.75">
      <c r="A172" s="148"/>
      <c r="B172" s="146"/>
      <c r="C172" s="143"/>
    </row>
    <row r="173" spans="1:3" ht="12.75">
      <c r="A173" s="148"/>
      <c r="B173" s="146"/>
      <c r="C173" s="143"/>
    </row>
    <row r="174" spans="1:3" ht="12.75">
      <c r="A174" s="148"/>
      <c r="B174" s="146"/>
      <c r="C174" s="143"/>
    </row>
    <row r="175" spans="1:3" ht="12.75">
      <c r="A175" s="148"/>
      <c r="B175" s="146"/>
      <c r="C175" s="143"/>
    </row>
    <row r="176" spans="1:3" ht="12.75">
      <c r="A176" s="148"/>
      <c r="B176" s="146"/>
      <c r="C176" s="143"/>
    </row>
    <row r="177" spans="1:3" ht="12.75">
      <c r="A177" s="148"/>
      <c r="B177" s="146"/>
      <c r="C177" s="143"/>
    </row>
    <row r="178" spans="1:3" ht="12.75">
      <c r="A178" s="148"/>
      <c r="B178" s="146"/>
      <c r="C178" s="143"/>
    </row>
    <row r="179" spans="1:3" ht="12.75">
      <c r="A179" s="148"/>
      <c r="B179" s="146"/>
      <c r="C179" s="143"/>
    </row>
    <row r="180" spans="1:3" ht="12.75">
      <c r="A180" s="148"/>
      <c r="B180" s="146"/>
      <c r="C180" s="143"/>
    </row>
    <row r="181" spans="1:3" ht="12.75">
      <c r="A181" s="148"/>
      <c r="B181" s="146"/>
      <c r="C181" s="143"/>
    </row>
    <row r="182" spans="1:3" ht="12.75">
      <c r="A182" s="148"/>
      <c r="B182" s="146"/>
      <c r="C182" s="143"/>
    </row>
    <row r="183" spans="1:3" ht="12.75">
      <c r="A183" s="148"/>
      <c r="B183" s="146"/>
      <c r="C183" s="143"/>
    </row>
    <row r="184" spans="1:3" ht="12.75">
      <c r="A184" s="148"/>
      <c r="B184" s="146"/>
      <c r="C184" s="143"/>
    </row>
    <row r="185" spans="1:3" ht="12.75">
      <c r="A185" s="148"/>
      <c r="B185" s="146"/>
      <c r="C185" s="143"/>
    </row>
    <row r="186" spans="1:3" ht="12.75">
      <c r="A186" s="148"/>
      <c r="B186" s="146"/>
      <c r="C186" s="143"/>
    </row>
    <row r="187" spans="1:3" ht="12.75">
      <c r="A187" s="148"/>
      <c r="B187" s="146"/>
      <c r="C187" s="143"/>
    </row>
    <row r="188" spans="1:3" ht="12.75">
      <c r="A188" s="148"/>
      <c r="B188" s="146"/>
      <c r="C188" s="143"/>
    </row>
    <row r="189" spans="1:3" ht="12.75">
      <c r="A189" s="148"/>
      <c r="B189" s="146"/>
      <c r="C189" s="143"/>
    </row>
    <row r="190" spans="1:3" ht="12.75">
      <c r="A190" s="148"/>
      <c r="B190" s="146"/>
      <c r="C190" s="143"/>
    </row>
    <row r="191" spans="1:3" ht="12.75">
      <c r="A191" s="148"/>
      <c r="B191" s="146"/>
      <c r="C191" s="143"/>
    </row>
    <row r="192" spans="1:3" ht="12.75">
      <c r="A192" s="148"/>
      <c r="B192" s="146"/>
      <c r="C192" s="143"/>
    </row>
    <row r="193" spans="1:3" ht="12.75">
      <c r="A193" s="148"/>
      <c r="B193" s="146"/>
      <c r="C193" s="143"/>
    </row>
    <row r="194" spans="1:3" ht="12.75">
      <c r="A194" s="148"/>
      <c r="B194" s="146"/>
      <c r="C194" s="143"/>
    </row>
    <row r="195" spans="1:3" ht="12.75">
      <c r="A195" s="148"/>
      <c r="B195" s="146"/>
      <c r="C195" s="143"/>
    </row>
    <row r="196" spans="1:3" ht="12.75">
      <c r="A196" s="148"/>
      <c r="B196" s="146"/>
      <c r="C196" s="143"/>
    </row>
    <row r="197" spans="1:3" ht="12.75">
      <c r="A197" s="148"/>
      <c r="B197" s="146"/>
      <c r="C197" s="143"/>
    </row>
    <row r="198" spans="1:3" ht="12.75">
      <c r="A198" s="148"/>
      <c r="B198" s="146"/>
      <c r="C198" s="143"/>
    </row>
    <row r="199" spans="1:3" ht="12.75">
      <c r="A199" s="148"/>
      <c r="B199" s="146"/>
      <c r="C199" s="143"/>
    </row>
    <row r="200" spans="1:3" ht="12.75">
      <c r="A200" s="148"/>
      <c r="B200" s="146"/>
      <c r="C200" s="143"/>
    </row>
    <row r="201" spans="1:3" ht="12.75">
      <c r="A201" s="148"/>
      <c r="B201" s="146"/>
      <c r="C201" s="143"/>
    </row>
    <row r="202" spans="1:3" ht="12.75">
      <c r="A202" s="148"/>
      <c r="B202" s="146"/>
      <c r="C202" s="143"/>
    </row>
    <row r="203" spans="1:3" ht="12.75">
      <c r="A203" s="148"/>
      <c r="B203" s="146"/>
      <c r="C203" s="143"/>
    </row>
    <row r="204" spans="1:3" ht="12.75">
      <c r="A204" s="148"/>
      <c r="B204" s="146"/>
      <c r="C204" s="143"/>
    </row>
    <row r="205" spans="1:3" ht="12.75">
      <c r="A205" s="148"/>
      <c r="B205" s="146"/>
      <c r="C205" s="143"/>
    </row>
    <row r="206" spans="1:3" ht="12.75">
      <c r="A206" s="148"/>
      <c r="B206" s="146"/>
      <c r="C206" s="143"/>
    </row>
    <row r="207" spans="1:3" ht="12.75">
      <c r="A207" s="148"/>
      <c r="B207" s="146"/>
      <c r="C207" s="143"/>
    </row>
    <row r="208" spans="1:3" ht="12.75">
      <c r="A208" s="148"/>
      <c r="B208" s="146"/>
      <c r="C208" s="143"/>
    </row>
    <row r="209" spans="1:3" ht="12.75">
      <c r="A209" s="148"/>
      <c r="B209" s="146"/>
      <c r="C209" s="143"/>
    </row>
    <row r="210" spans="1:3" ht="12.75">
      <c r="A210" s="148"/>
      <c r="B210" s="146"/>
      <c r="C210" s="143"/>
    </row>
    <row r="211" spans="1:3" ht="12.75">
      <c r="A211" s="148"/>
      <c r="B211" s="146"/>
      <c r="C211" s="143"/>
    </row>
    <row r="212" spans="1:3" ht="12.75">
      <c r="A212" s="148"/>
      <c r="B212" s="146"/>
      <c r="C212" s="143"/>
    </row>
    <row r="213" spans="1:3" ht="12.75">
      <c r="A213" s="148"/>
      <c r="B213" s="146"/>
      <c r="C213" s="143"/>
    </row>
    <row r="214" spans="1:3" ht="12.75">
      <c r="A214" s="148"/>
      <c r="B214" s="146"/>
      <c r="C214" s="143"/>
    </row>
    <row r="215" spans="1:3" ht="12.75">
      <c r="A215" s="148"/>
      <c r="B215" s="146"/>
      <c r="C215" s="143"/>
    </row>
    <row r="216" spans="1:3" ht="12.75">
      <c r="A216" s="148"/>
      <c r="B216" s="146"/>
      <c r="C216" s="143"/>
    </row>
    <row r="217" spans="1:3" ht="12.75">
      <c r="A217" s="148"/>
      <c r="B217" s="146"/>
      <c r="C217" s="143"/>
    </row>
    <row r="218" spans="1:3" ht="12.75">
      <c r="A218" s="148"/>
      <c r="B218" s="146"/>
      <c r="C218" s="143"/>
    </row>
    <row r="219" spans="1:3" ht="12.75">
      <c r="A219" s="148"/>
      <c r="B219" s="146"/>
      <c r="C219" s="143"/>
    </row>
    <row r="220" spans="1:3" ht="12.75">
      <c r="A220" s="148"/>
      <c r="B220" s="146"/>
      <c r="C220" s="143"/>
    </row>
    <row r="221" spans="1:3" ht="12.75">
      <c r="A221" s="148"/>
      <c r="B221" s="146"/>
      <c r="C221" s="143"/>
    </row>
    <row r="222" spans="1:3" ht="12.75">
      <c r="A222" s="148"/>
      <c r="B222" s="146"/>
      <c r="C222" s="143"/>
    </row>
    <row r="223" spans="1:3" ht="12.75">
      <c r="A223" s="148"/>
      <c r="B223" s="146"/>
      <c r="C223" s="143"/>
    </row>
    <row r="224" spans="1:3" ht="12.75">
      <c r="A224" s="148"/>
      <c r="B224" s="146"/>
      <c r="C224" s="143"/>
    </row>
    <row r="225" spans="1:3" ht="12.75">
      <c r="A225" s="148"/>
      <c r="B225" s="146"/>
      <c r="C225" s="143"/>
    </row>
    <row r="226" spans="1:3" ht="12.75">
      <c r="A226" s="148"/>
      <c r="B226" s="146"/>
      <c r="C226" s="143"/>
    </row>
    <row r="227" spans="1:3" ht="12.75">
      <c r="A227" s="148"/>
      <c r="B227" s="146"/>
      <c r="C227" s="143"/>
    </row>
    <row r="228" spans="1:3" ht="12.75">
      <c r="A228" s="148"/>
      <c r="B228" s="146"/>
      <c r="C228" s="143"/>
    </row>
    <row r="229" spans="1:3" ht="12.75">
      <c r="A229" s="148"/>
      <c r="B229" s="146"/>
      <c r="C229" s="143"/>
    </row>
    <row r="230" spans="1:3" ht="12.75">
      <c r="A230" s="148"/>
      <c r="B230" s="146"/>
      <c r="C230" s="143"/>
    </row>
    <row r="231" spans="1:3" ht="12.75">
      <c r="A231" s="148"/>
      <c r="B231" s="146"/>
      <c r="C231" s="143"/>
    </row>
    <row r="232" spans="1:3" ht="12.75">
      <c r="A232" s="148"/>
      <c r="B232" s="146"/>
      <c r="C232" s="143"/>
    </row>
    <row r="233" spans="1:3" ht="12.75">
      <c r="A233" s="148"/>
      <c r="B233" s="146"/>
      <c r="C233" s="143"/>
    </row>
    <row r="234" spans="1:3" ht="12.75">
      <c r="A234" s="148"/>
      <c r="B234" s="146"/>
      <c r="C234" s="143"/>
    </row>
    <row r="235" spans="1:3" ht="12.75">
      <c r="A235" s="148"/>
      <c r="B235" s="146"/>
      <c r="C235" s="143"/>
    </row>
    <row r="236" spans="1:3" ht="12.75">
      <c r="A236" s="148"/>
      <c r="B236" s="146"/>
      <c r="C236" s="143"/>
    </row>
    <row r="237" spans="1:3" ht="12.75">
      <c r="A237" s="148"/>
      <c r="B237" s="146"/>
      <c r="C237" s="143"/>
    </row>
    <row r="238" spans="1:3" ht="12.75">
      <c r="A238" s="148"/>
      <c r="B238" s="146"/>
      <c r="C238" s="143"/>
    </row>
    <row r="239" spans="1:3" ht="12.75">
      <c r="A239" s="148"/>
      <c r="B239" s="146"/>
      <c r="C239" s="143"/>
    </row>
    <row r="240" spans="1:3" ht="12.75">
      <c r="A240" s="148"/>
      <c r="B240" s="146"/>
      <c r="C240" s="143"/>
    </row>
    <row r="241" spans="1:3" ht="12.75">
      <c r="A241" s="148"/>
      <c r="B241" s="146"/>
      <c r="C241" s="143"/>
    </row>
    <row r="242" spans="1:3" ht="12.75">
      <c r="A242" s="148"/>
      <c r="B242" s="146"/>
      <c r="C242" s="143"/>
    </row>
    <row r="243" spans="1:3" ht="12.75">
      <c r="A243" s="148"/>
      <c r="B243" s="146"/>
      <c r="C243" s="143"/>
    </row>
    <row r="244" spans="1:3" ht="12.75">
      <c r="A244" s="148"/>
      <c r="B244" s="146"/>
      <c r="C244" s="143"/>
    </row>
    <row r="245" spans="1:3" ht="12.75">
      <c r="A245" s="148"/>
      <c r="B245" s="146"/>
      <c r="C245" s="143"/>
    </row>
    <row r="246" spans="1:3" ht="12.75">
      <c r="A246" s="148"/>
      <c r="B246" s="146"/>
      <c r="C246" s="143"/>
    </row>
    <row r="247" spans="1:3" ht="12.75">
      <c r="A247" s="148"/>
      <c r="B247" s="146"/>
      <c r="C247" s="143"/>
    </row>
    <row r="248" spans="1:3" ht="12.75">
      <c r="A248" s="148"/>
      <c r="B248" s="146"/>
      <c r="C248" s="143"/>
    </row>
    <row r="249" spans="1:3" ht="12.75">
      <c r="A249" s="148"/>
      <c r="B249" s="146"/>
      <c r="C249" s="143"/>
    </row>
    <row r="250" spans="1:3" ht="12.75">
      <c r="A250" s="148"/>
      <c r="B250" s="146"/>
      <c r="C250" s="143"/>
    </row>
    <row r="251" spans="1:3" ht="12.75">
      <c r="A251" s="148"/>
      <c r="B251" s="146"/>
      <c r="C251" s="143"/>
    </row>
    <row r="252" spans="1:3" ht="12.75">
      <c r="A252" s="148"/>
      <c r="B252" s="146"/>
      <c r="C252" s="143"/>
    </row>
    <row r="253" spans="1:3" ht="12.75">
      <c r="A253" s="148"/>
      <c r="B253" s="146"/>
      <c r="C253" s="143"/>
    </row>
    <row r="254" spans="1:3" ht="12.75">
      <c r="A254" s="148"/>
      <c r="B254" s="146"/>
      <c r="C254" s="143"/>
    </row>
    <row r="255" spans="1:3" ht="12.75">
      <c r="A255" s="148"/>
      <c r="B255" s="146"/>
      <c r="C255" s="143"/>
    </row>
    <row r="256" spans="1:3" ht="12.75">
      <c r="A256" s="148"/>
      <c r="B256" s="146"/>
      <c r="C256" s="143"/>
    </row>
    <row r="257" spans="1:3" ht="12.75">
      <c r="A257" s="148"/>
      <c r="B257" s="146"/>
      <c r="C257" s="143"/>
    </row>
    <row r="258" spans="1:3" ht="12.75">
      <c r="A258" s="148"/>
      <c r="B258" s="146"/>
      <c r="C258" s="143"/>
    </row>
    <row r="259" spans="1:3" ht="12.75">
      <c r="A259" s="148"/>
      <c r="B259" s="146"/>
      <c r="C259" s="143"/>
    </row>
    <row r="260" spans="1:3" ht="12.75">
      <c r="A260" s="148"/>
      <c r="B260" s="146"/>
      <c r="C260" s="143"/>
    </row>
    <row r="261" spans="1:3" ht="12.75">
      <c r="A261" s="148"/>
      <c r="B261" s="146"/>
      <c r="C261" s="143"/>
    </row>
    <row r="262" spans="1:3" ht="12.75">
      <c r="A262" s="148"/>
      <c r="B262" s="146"/>
      <c r="C262" s="143"/>
    </row>
    <row r="263" spans="1:3" ht="12.75">
      <c r="A263" s="148"/>
      <c r="B263" s="146"/>
      <c r="C263" s="143"/>
    </row>
    <row r="264" spans="1:3" ht="12.75">
      <c r="A264" s="148"/>
      <c r="B264" s="146"/>
      <c r="C264" s="143"/>
    </row>
    <row r="265" spans="1:3" ht="12.75">
      <c r="A265" s="148"/>
      <c r="B265" s="146"/>
      <c r="C265" s="143"/>
    </row>
    <row r="266" spans="1:3" ht="12.75">
      <c r="A266" s="148"/>
      <c r="B266" s="146"/>
      <c r="C266" s="143"/>
    </row>
    <row r="267" spans="1:3" ht="12.75">
      <c r="A267" s="148"/>
      <c r="B267" s="146"/>
      <c r="C267" s="143"/>
    </row>
    <row r="268" spans="1:3" ht="12.75">
      <c r="A268" s="148"/>
      <c r="B268" s="146"/>
      <c r="C268" s="143"/>
    </row>
    <row r="269" spans="1:3" ht="12.75">
      <c r="A269" s="148"/>
      <c r="B269" s="146"/>
      <c r="C269" s="143"/>
    </row>
    <row r="270" spans="1:3" ht="12.75">
      <c r="A270" s="148"/>
      <c r="B270" s="146"/>
      <c r="C270" s="143"/>
    </row>
    <row r="271" spans="1:3" ht="12.75">
      <c r="A271" s="148"/>
      <c r="B271" s="146"/>
      <c r="C271" s="143"/>
    </row>
    <row r="272" spans="1:3" ht="12.75">
      <c r="A272" s="148"/>
      <c r="B272" s="146"/>
      <c r="C272" s="143"/>
    </row>
    <row r="273" spans="1:3" ht="12.75">
      <c r="A273" s="148"/>
      <c r="B273" s="146"/>
      <c r="C273" s="143"/>
    </row>
    <row r="274" spans="1:3" ht="12.75">
      <c r="A274" s="148"/>
      <c r="B274" s="146"/>
      <c r="C274" s="143"/>
    </row>
    <row r="275" spans="1:3" ht="12.75">
      <c r="A275" s="148"/>
      <c r="B275" s="146"/>
      <c r="C275" s="143"/>
    </row>
    <row r="276" spans="1:3" ht="12.75">
      <c r="A276" s="148"/>
      <c r="B276" s="146"/>
      <c r="C276" s="143"/>
    </row>
    <row r="277" spans="1:3" ht="12.75">
      <c r="A277" s="148"/>
      <c r="B277" s="146"/>
      <c r="C277" s="143"/>
    </row>
    <row r="278" spans="1:3" ht="12.75">
      <c r="A278" s="148"/>
      <c r="B278" s="146"/>
      <c r="C278" s="143"/>
    </row>
    <row r="279" spans="1:3" ht="12.75">
      <c r="A279" s="148"/>
      <c r="B279" s="146"/>
      <c r="C279" s="143"/>
    </row>
    <row r="280" spans="1:3" ht="12.75">
      <c r="A280" s="148"/>
      <c r="B280" s="146"/>
      <c r="C280" s="143"/>
    </row>
    <row r="281" spans="1:3" ht="12.75">
      <c r="A281" s="148"/>
      <c r="B281" s="146"/>
      <c r="C281" s="143"/>
    </row>
    <row r="282" spans="1:3" ht="12.75">
      <c r="A282" s="148"/>
      <c r="B282" s="146"/>
      <c r="C282" s="143"/>
    </row>
    <row r="283" spans="1:3" ht="12.75">
      <c r="A283" s="148"/>
      <c r="B283" s="146"/>
      <c r="C283" s="143"/>
    </row>
    <row r="284" spans="1:3" ht="12.75">
      <c r="A284" s="148"/>
      <c r="B284" s="146"/>
      <c r="C284" s="143"/>
    </row>
    <row r="285" spans="1:3" ht="12.75">
      <c r="A285" s="148"/>
      <c r="B285" s="146"/>
      <c r="C285" s="143"/>
    </row>
    <row r="286" spans="1:3" ht="12.75">
      <c r="A286" s="148"/>
      <c r="B286" s="146"/>
      <c r="C286" s="143"/>
    </row>
    <row r="287" spans="1:3" ht="12.75">
      <c r="A287" s="148"/>
      <c r="B287" s="146"/>
      <c r="C287" s="143"/>
    </row>
    <row r="288" spans="1:3" ht="12.75">
      <c r="A288" s="148"/>
      <c r="B288" s="146"/>
      <c r="C288" s="143"/>
    </row>
    <row r="289" spans="1:3" ht="12.75">
      <c r="A289" s="148"/>
      <c r="B289" s="146"/>
      <c r="C289" s="143"/>
    </row>
    <row r="290" spans="1:3" ht="12.75">
      <c r="A290" s="148"/>
      <c r="B290" s="146"/>
      <c r="C290" s="143"/>
    </row>
    <row r="291" spans="1:3" ht="12.75">
      <c r="A291" s="148"/>
      <c r="B291" s="146"/>
      <c r="C291" s="143"/>
    </row>
    <row r="292" spans="1:3" ht="12.75">
      <c r="A292" s="148"/>
      <c r="B292" s="146"/>
      <c r="C292" s="143"/>
    </row>
    <row r="293" spans="1:3" ht="12.75">
      <c r="A293" s="148"/>
      <c r="B293" s="146"/>
      <c r="C293" s="143"/>
    </row>
    <row r="294" spans="1:3" ht="12.75">
      <c r="A294" s="148"/>
      <c r="B294" s="146"/>
      <c r="C294" s="143"/>
    </row>
    <row r="295" spans="1:3" ht="12.75">
      <c r="A295" s="148"/>
      <c r="B295" s="146"/>
      <c r="C295" s="143"/>
    </row>
    <row r="296" spans="1:3" ht="12.75">
      <c r="A296" s="148"/>
      <c r="B296" s="146"/>
      <c r="C296" s="143"/>
    </row>
    <row r="297" spans="1:3" ht="12.75">
      <c r="A297" s="148"/>
      <c r="B297" s="146"/>
      <c r="C297" s="143"/>
    </row>
    <row r="298" spans="1:3" ht="12.75">
      <c r="A298" s="148"/>
      <c r="B298" s="146"/>
      <c r="C298" s="143"/>
    </row>
    <row r="299" spans="1:3" ht="12.75">
      <c r="A299" s="148"/>
      <c r="B299" s="146"/>
      <c r="C299" s="143"/>
    </row>
    <row r="300" spans="1:3" ht="12.75">
      <c r="A300" s="148"/>
      <c r="B300" s="146"/>
      <c r="C300" s="143"/>
    </row>
    <row r="301" spans="1:3" ht="12.75">
      <c r="A301" s="148"/>
      <c r="B301" s="146"/>
      <c r="C301" s="143"/>
    </row>
    <row r="302" spans="1:3" ht="12.75">
      <c r="A302" s="148"/>
      <c r="B302" s="146"/>
      <c r="C302" s="143"/>
    </row>
    <row r="303" spans="1:3" ht="12.75">
      <c r="A303" s="148"/>
      <c r="B303" s="146"/>
      <c r="C303" s="143"/>
    </row>
    <row r="304" spans="1:3" ht="12.75">
      <c r="A304" s="148"/>
      <c r="B304" s="146"/>
      <c r="C304" s="143"/>
    </row>
    <row r="305" spans="1:3" ht="12.75">
      <c r="A305" s="148"/>
      <c r="B305" s="146"/>
      <c r="C305" s="143"/>
    </row>
    <row r="306" spans="1:3" ht="12.75">
      <c r="A306" s="148"/>
      <c r="B306" s="146"/>
      <c r="C306" s="143"/>
    </row>
    <row r="307" spans="1:3" ht="12.75">
      <c r="A307" s="148"/>
      <c r="B307" s="146"/>
      <c r="C307" s="143"/>
    </row>
    <row r="308" spans="1:3" ht="12.75">
      <c r="A308" s="148"/>
      <c r="B308" s="146"/>
      <c r="C308" s="143"/>
    </row>
    <row r="309" spans="1:3" ht="12.75">
      <c r="A309" s="148"/>
      <c r="B309" s="146"/>
      <c r="C309" s="143"/>
    </row>
    <row r="310" spans="1:3" ht="12.75">
      <c r="A310" s="148"/>
      <c r="B310" s="146"/>
      <c r="C310" s="143"/>
    </row>
    <row r="311" spans="1:3" ht="12.75">
      <c r="A311" s="148"/>
      <c r="B311" s="146"/>
      <c r="C311" s="143"/>
    </row>
    <row r="312" spans="1:3" ht="12.75">
      <c r="A312" s="148"/>
      <c r="B312" s="146"/>
      <c r="C312" s="143"/>
    </row>
    <row r="313" spans="1:3" ht="12.75">
      <c r="A313" s="148"/>
      <c r="B313" s="146"/>
      <c r="C313" s="143"/>
    </row>
    <row r="314" spans="1:3" ht="12.75">
      <c r="A314" s="148"/>
      <c r="B314" s="146"/>
      <c r="C314" s="143"/>
    </row>
    <row r="315" spans="1:3" ht="12.75">
      <c r="A315" s="148"/>
      <c r="B315" s="146"/>
      <c r="C315" s="143"/>
    </row>
    <row r="316" spans="1:3" ht="12.75">
      <c r="A316" s="148"/>
      <c r="B316" s="146"/>
      <c r="C316" s="143"/>
    </row>
    <row r="317" spans="1:3" ht="12.75">
      <c r="A317" s="148"/>
      <c r="B317" s="146"/>
      <c r="C317" s="143"/>
    </row>
    <row r="318" spans="1:3" ht="12.75">
      <c r="A318" s="148"/>
      <c r="B318" s="146"/>
      <c r="C318" s="143"/>
    </row>
    <row r="319" spans="1:3" ht="12.75">
      <c r="A319" s="148"/>
      <c r="B319" s="146"/>
      <c r="C319" s="143"/>
    </row>
    <row r="320" spans="1:3" ht="12.75">
      <c r="A320" s="148"/>
      <c r="B320" s="146"/>
      <c r="C320" s="143"/>
    </row>
    <row r="321" spans="1:3" ht="12.75">
      <c r="A321" s="148"/>
      <c r="B321" s="146"/>
      <c r="C321" s="143"/>
    </row>
    <row r="322" spans="1:3" ht="12.75">
      <c r="A322" s="148"/>
      <c r="B322" s="146"/>
      <c r="C322" s="143"/>
    </row>
    <row r="323" spans="1:3" ht="12.75">
      <c r="A323" s="148"/>
      <c r="B323" s="146"/>
      <c r="C323" s="143"/>
    </row>
    <row r="324" spans="1:3" ht="12.75">
      <c r="A324" s="148"/>
      <c r="B324" s="146"/>
      <c r="C324" s="143"/>
    </row>
    <row r="325" spans="1:3" ht="12.75">
      <c r="A325" s="148"/>
      <c r="B325" s="146"/>
      <c r="C325" s="143"/>
    </row>
    <row r="326" spans="1:3" ht="12.75">
      <c r="A326" s="148"/>
      <c r="B326" s="146"/>
      <c r="C326" s="143"/>
    </row>
    <row r="327" spans="1:3" ht="12.75">
      <c r="A327" s="148"/>
      <c r="B327" s="146"/>
      <c r="C327" s="143"/>
    </row>
    <row r="328" spans="1:3" ht="12.75">
      <c r="A328" s="148"/>
      <c r="B328" s="146"/>
      <c r="C328" s="143"/>
    </row>
    <row r="329" spans="1:3" ht="12.75">
      <c r="A329" s="148"/>
      <c r="B329" s="146"/>
      <c r="C329" s="143"/>
    </row>
    <row r="330" spans="1:3" ht="12.75">
      <c r="A330" s="148"/>
      <c r="B330" s="146"/>
      <c r="C330" s="143"/>
    </row>
    <row r="331" spans="1:3" ht="12.75">
      <c r="A331" s="148"/>
      <c r="B331" s="146"/>
      <c r="C331" s="143"/>
    </row>
    <row r="332" spans="1:3" ht="12.75">
      <c r="A332" s="148"/>
      <c r="B332" s="146"/>
      <c r="C332" s="143"/>
    </row>
    <row r="333" spans="1:3" ht="12.75">
      <c r="A333" s="148"/>
      <c r="B333" s="146"/>
      <c r="C333" s="143"/>
    </row>
    <row r="334" spans="1:3" ht="12.75">
      <c r="A334" s="148"/>
      <c r="B334" s="146"/>
      <c r="C334" s="143"/>
    </row>
    <row r="335" spans="1:3" ht="12.75">
      <c r="A335" s="148"/>
      <c r="B335" s="146"/>
      <c r="C335" s="143"/>
    </row>
    <row r="336" spans="1:3" ht="12.75">
      <c r="A336" s="148"/>
      <c r="B336" s="146"/>
      <c r="C336" s="143"/>
    </row>
    <row r="337" spans="1:3" ht="12.75">
      <c r="A337" s="148"/>
      <c r="B337" s="146"/>
      <c r="C337" s="143"/>
    </row>
    <row r="338" spans="1:3" ht="12.75">
      <c r="A338" s="148"/>
      <c r="B338" s="146"/>
      <c r="C338" s="143"/>
    </row>
    <row r="339" spans="1:3" ht="12.75">
      <c r="A339" s="148"/>
      <c r="B339" s="146"/>
      <c r="C339" s="143"/>
    </row>
    <row r="340" spans="1:3" ht="12.75">
      <c r="A340" s="148"/>
      <c r="B340" s="146"/>
      <c r="C340" s="143"/>
    </row>
    <row r="341" spans="1:3" ht="12.75">
      <c r="A341" s="148"/>
      <c r="B341" s="146"/>
      <c r="C341" s="143"/>
    </row>
    <row r="342" spans="1:3" ht="12.75">
      <c r="A342" s="148"/>
      <c r="B342" s="146"/>
      <c r="C342" s="143"/>
    </row>
    <row r="343" spans="1:3" ht="12.75">
      <c r="A343" s="148"/>
      <c r="B343" s="146"/>
      <c r="C343" s="143"/>
    </row>
    <row r="344" spans="1:3" ht="12.75">
      <c r="A344" s="148"/>
      <c r="B344" s="146"/>
      <c r="C344" s="143"/>
    </row>
    <row r="345" spans="1:3" ht="12.75">
      <c r="A345" s="148"/>
      <c r="B345" s="146"/>
      <c r="C345" s="143"/>
    </row>
    <row r="346" spans="1:3" ht="12.75">
      <c r="A346" s="148"/>
      <c r="B346" s="146"/>
      <c r="C346" s="143"/>
    </row>
    <row r="347" spans="1:3" ht="12.75">
      <c r="A347" s="148"/>
      <c r="B347" s="146"/>
      <c r="C347" s="143"/>
    </row>
    <row r="348" spans="1:3" ht="12.75">
      <c r="A348" s="148"/>
      <c r="B348" s="146"/>
      <c r="C348" s="143"/>
    </row>
    <row r="349" spans="1:3" ht="12.75">
      <c r="A349" s="148"/>
      <c r="B349" s="146"/>
      <c r="C349" s="143"/>
    </row>
    <row r="350" spans="1:3" ht="12.75">
      <c r="A350" s="148"/>
      <c r="B350" s="146"/>
      <c r="C350" s="143"/>
    </row>
    <row r="351" spans="1:3" ht="12.75">
      <c r="A351" s="148"/>
      <c r="B351" s="146"/>
      <c r="C351" s="143"/>
    </row>
    <row r="352" spans="1:3" ht="12.75">
      <c r="A352" s="148"/>
      <c r="B352" s="146"/>
      <c r="C352" s="143"/>
    </row>
    <row r="353" spans="1:3" ht="12.75">
      <c r="A353" s="148"/>
      <c r="B353" s="146"/>
      <c r="C353" s="143"/>
    </row>
    <row r="354" spans="1:3" ht="12.75">
      <c r="A354" s="148"/>
      <c r="B354" s="146"/>
      <c r="C354" s="143"/>
    </row>
    <row r="355" spans="1:3" ht="12.75">
      <c r="A355" s="148"/>
      <c r="B355" s="146"/>
      <c r="C355" s="143"/>
    </row>
    <row r="356" spans="1:3" ht="12.75">
      <c r="A356" s="148"/>
      <c r="B356" s="146"/>
      <c r="C356" s="143"/>
    </row>
    <row r="357" spans="1:3" ht="12.75">
      <c r="A357" s="148"/>
      <c r="B357" s="146"/>
      <c r="C357" s="143"/>
    </row>
    <row r="358" spans="1:3" ht="12.75">
      <c r="A358" s="148"/>
      <c r="B358" s="146"/>
      <c r="C358" s="143"/>
    </row>
    <row r="359" spans="1:3" ht="12.75">
      <c r="A359" s="148"/>
      <c r="B359" s="146"/>
      <c r="C359" s="143"/>
    </row>
    <row r="360" spans="1:3" ht="12.75">
      <c r="A360" s="148"/>
      <c r="B360" s="146"/>
      <c r="C360" s="143"/>
    </row>
    <row r="361" spans="1:3" ht="12.75">
      <c r="A361" s="148"/>
      <c r="B361" s="146"/>
      <c r="C361" s="143"/>
    </row>
    <row r="362" spans="1:3" ht="12.75">
      <c r="A362" s="148"/>
      <c r="B362" s="146"/>
      <c r="C362" s="143"/>
    </row>
    <row r="363" spans="1:3" ht="12.75">
      <c r="A363" s="148"/>
      <c r="B363" s="146"/>
      <c r="C363" s="143"/>
    </row>
    <row r="364" spans="1:3" ht="12.75">
      <c r="A364" s="148"/>
      <c r="B364" s="146"/>
      <c r="C364" s="143"/>
    </row>
    <row r="365" spans="1:3" ht="12.75">
      <c r="A365" s="148"/>
      <c r="B365" s="146"/>
      <c r="C365" s="143"/>
    </row>
    <row r="366" spans="1:3" ht="12.75">
      <c r="A366" s="148"/>
      <c r="B366" s="146"/>
      <c r="C366" s="143"/>
    </row>
    <row r="367" spans="1:3" ht="12.75">
      <c r="A367" s="148"/>
      <c r="B367" s="146"/>
      <c r="C367" s="143"/>
    </row>
    <row r="368" spans="1:3" ht="12.75">
      <c r="A368" s="148"/>
      <c r="B368" s="146"/>
      <c r="C368" s="143"/>
    </row>
    <row r="369" spans="1:3" ht="12.75">
      <c r="A369" s="148"/>
      <c r="B369" s="146"/>
      <c r="C369" s="143"/>
    </row>
    <row r="370" spans="1:3" ht="12.75">
      <c r="A370" s="148"/>
      <c r="B370" s="146"/>
      <c r="C370" s="143"/>
    </row>
    <row r="371" spans="1:3" ht="12.75">
      <c r="A371" s="148"/>
      <c r="B371" s="146"/>
      <c r="C371" s="143"/>
    </row>
    <row r="372" spans="1:3" ht="12.75">
      <c r="A372" s="148"/>
      <c r="B372" s="146"/>
      <c r="C372" s="143"/>
    </row>
    <row r="373" spans="1:3" ht="12.75">
      <c r="A373" s="148"/>
      <c r="B373" s="146"/>
      <c r="C373" s="143"/>
    </row>
    <row r="374" spans="1:3" ht="12.75">
      <c r="A374" s="148"/>
      <c r="B374" s="146"/>
      <c r="C374" s="143"/>
    </row>
    <row r="375" spans="1:3" ht="12.75">
      <c r="A375" s="148"/>
      <c r="B375" s="146"/>
      <c r="C375" s="143"/>
    </row>
    <row r="376" spans="1:3" ht="12.75">
      <c r="A376" s="148"/>
      <c r="B376" s="146"/>
      <c r="C376" s="143"/>
    </row>
    <row r="377" spans="1:3" ht="12.75">
      <c r="A377" s="148"/>
      <c r="B377" s="146"/>
      <c r="C377" s="143"/>
    </row>
    <row r="378" spans="1:3" ht="12.75">
      <c r="A378" s="148"/>
      <c r="B378" s="146"/>
      <c r="C378" s="143"/>
    </row>
    <row r="379" spans="1:3" ht="12.75">
      <c r="A379" s="148"/>
      <c r="B379" s="146"/>
      <c r="C379" s="143"/>
    </row>
    <row r="380" spans="1:3" ht="12.75">
      <c r="A380" s="148"/>
      <c r="B380" s="146"/>
      <c r="C380" s="143"/>
    </row>
    <row r="381" spans="1:3" ht="12.75">
      <c r="A381" s="148"/>
      <c r="B381" s="146"/>
      <c r="C381" s="143"/>
    </row>
    <row r="382" spans="1:3" ht="12.75">
      <c r="A382" s="148"/>
      <c r="B382" s="146"/>
      <c r="C382" s="143"/>
    </row>
    <row r="383" spans="1:3" ht="12.75">
      <c r="A383" s="148"/>
      <c r="B383" s="146"/>
      <c r="C383" s="143"/>
    </row>
  </sheetData>
  <sheetProtection/>
  <protectedRanges>
    <protectedRange sqref="A31" name="Диапазон1_1"/>
  </protectedRanges>
  <mergeCells count="4">
    <mergeCell ref="B1:C1"/>
    <mergeCell ref="A4:C4"/>
    <mergeCell ref="A5:C5"/>
    <mergeCell ref="B2:C2"/>
  </mergeCells>
  <printOptions/>
  <pageMargins left="0.7480314960629921" right="0.4330708661417323" top="0.3937007874015748" bottom="0.2755905511811024" header="0.2362204724409449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7"/>
  <sheetViews>
    <sheetView zoomScalePageLayoutView="0" workbookViewId="0" topLeftCell="B70">
      <selection activeCell="K98" sqref="K98:K100"/>
    </sheetView>
  </sheetViews>
  <sheetFormatPr defaultColWidth="9.140625" defaultRowHeight="12.75"/>
  <cols>
    <col min="1" max="1" width="5.00390625" style="1" hidden="1" customWidth="1"/>
    <col min="2" max="2" width="41.57421875" style="2" customWidth="1"/>
    <col min="3" max="3" width="8.421875" style="2" customWidth="1"/>
    <col min="4" max="4" width="7.28125" style="2" customWidth="1"/>
    <col min="5" max="5" width="7.140625" style="2" customWidth="1"/>
    <col min="6" max="6" width="3.00390625" style="2" bestFit="1" customWidth="1"/>
    <col min="7" max="8" width="3.00390625" style="2" customWidth="1"/>
    <col min="9" max="9" width="2.28125" style="3" bestFit="1" customWidth="1"/>
    <col min="10" max="10" width="5.28125" style="2" bestFit="1" customWidth="1"/>
    <col min="11" max="11" width="5.28125" style="2" customWidth="1"/>
    <col min="12" max="12" width="5.7109375" style="3" customWidth="1"/>
    <col min="13" max="13" width="15.140625" style="231" customWidth="1"/>
    <col min="14" max="14" width="8.7109375" style="2" hidden="1" customWidth="1"/>
    <col min="15" max="16" width="14.421875" style="2" hidden="1" customWidth="1"/>
    <col min="17" max="17" width="12.8515625" style="2" hidden="1" customWidth="1"/>
    <col min="18" max="18" width="12.8515625" style="2" customWidth="1"/>
    <col min="19" max="19" width="9.140625" style="2" customWidth="1"/>
    <col min="20" max="20" width="9.140625" style="4" customWidth="1"/>
    <col min="21" max="16384" width="9.140625" style="2" customWidth="1"/>
  </cols>
  <sheetData>
    <row r="1" spans="10:13" ht="59.25" customHeight="1">
      <c r="J1" s="235" t="s">
        <v>215</v>
      </c>
      <c r="K1" s="247"/>
      <c r="L1" s="247"/>
      <c r="M1" s="247"/>
    </row>
    <row r="2" spans="6:13" ht="13.5" customHeight="1">
      <c r="F2" s="5"/>
      <c r="G2" s="5"/>
      <c r="H2" s="5"/>
      <c r="I2" s="6"/>
      <c r="J2" s="258" t="s">
        <v>94</v>
      </c>
      <c r="K2" s="258"/>
      <c r="L2" s="258"/>
      <c r="M2" s="258"/>
    </row>
    <row r="3" spans="6:13" ht="41.25" customHeight="1">
      <c r="F3" s="5"/>
      <c r="G3" s="5"/>
      <c r="H3" s="5"/>
      <c r="I3" s="6"/>
      <c r="J3" s="258" t="s">
        <v>208</v>
      </c>
      <c r="K3" s="258"/>
      <c r="L3" s="258"/>
      <c r="M3" s="258"/>
    </row>
    <row r="4" spans="2:13" ht="21" customHeight="1">
      <c r="B4" s="259" t="s">
        <v>210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</row>
    <row r="5" spans="2:13" ht="51">
      <c r="B5" s="175" t="s">
        <v>27</v>
      </c>
      <c r="C5" s="176"/>
      <c r="D5" s="175" t="s">
        <v>64</v>
      </c>
      <c r="E5" s="175" t="s">
        <v>65</v>
      </c>
      <c r="F5" s="254" t="s">
        <v>33</v>
      </c>
      <c r="G5" s="255"/>
      <c r="H5" s="255"/>
      <c r="I5" s="256"/>
      <c r="J5" s="257"/>
      <c r="K5" s="178"/>
      <c r="L5" s="178" t="s">
        <v>34</v>
      </c>
      <c r="M5" s="179" t="s">
        <v>35</v>
      </c>
    </row>
    <row r="6" spans="2:13" ht="12.75">
      <c r="B6" s="175">
        <v>1</v>
      </c>
      <c r="C6" s="176"/>
      <c r="D6" s="175">
        <v>2</v>
      </c>
      <c r="E6" s="175">
        <v>3</v>
      </c>
      <c r="F6" s="254" t="s">
        <v>66</v>
      </c>
      <c r="G6" s="255"/>
      <c r="H6" s="255"/>
      <c r="I6" s="243"/>
      <c r="J6" s="244"/>
      <c r="K6" s="131"/>
      <c r="L6" s="180" t="s">
        <v>67</v>
      </c>
      <c r="M6" s="179">
        <v>6</v>
      </c>
    </row>
    <row r="7" spans="1:20" s="190" customFormat="1" ht="25.5">
      <c r="A7" s="181"/>
      <c r="B7" s="182" t="s">
        <v>97</v>
      </c>
      <c r="C7" s="183">
        <v>306</v>
      </c>
      <c r="D7" s="184"/>
      <c r="E7" s="184"/>
      <c r="F7" s="185"/>
      <c r="G7" s="186"/>
      <c r="H7" s="186"/>
      <c r="I7" s="186"/>
      <c r="J7" s="187"/>
      <c r="K7" s="187"/>
      <c r="L7" s="188"/>
      <c r="M7" s="189">
        <f>M144</f>
        <v>7648</v>
      </c>
      <c r="T7" s="191"/>
    </row>
    <row r="8" spans="2:13" ht="12.75">
      <c r="B8" s="192" t="s">
        <v>68</v>
      </c>
      <c r="C8" s="193">
        <v>306</v>
      </c>
      <c r="D8" s="13" t="s">
        <v>69</v>
      </c>
      <c r="E8" s="194"/>
      <c r="F8" s="13"/>
      <c r="G8" s="195"/>
      <c r="H8" s="195"/>
      <c r="I8" s="195"/>
      <c r="J8" s="196"/>
      <c r="K8" s="196"/>
      <c r="L8" s="18"/>
      <c r="M8" s="197">
        <f>SUM(M9+M15+M31+M37)</f>
        <v>2762.5</v>
      </c>
    </row>
    <row r="9" spans="2:13" ht="38.25">
      <c r="B9" s="192" t="s">
        <v>71</v>
      </c>
      <c r="C9" s="193">
        <v>306</v>
      </c>
      <c r="D9" s="13" t="s">
        <v>69</v>
      </c>
      <c r="E9" s="13" t="s">
        <v>70</v>
      </c>
      <c r="F9" s="13"/>
      <c r="G9" s="195"/>
      <c r="H9" s="195"/>
      <c r="I9" s="195"/>
      <c r="J9" s="196"/>
      <c r="K9" s="196"/>
      <c r="L9" s="18"/>
      <c r="M9" s="198">
        <f>M10</f>
        <v>642.6</v>
      </c>
    </row>
    <row r="10" spans="2:13" ht="25.5">
      <c r="B10" s="16" t="s">
        <v>8</v>
      </c>
      <c r="C10" s="193">
        <v>306</v>
      </c>
      <c r="D10" s="13" t="s">
        <v>69</v>
      </c>
      <c r="E10" s="13" t="s">
        <v>70</v>
      </c>
      <c r="F10" s="13" t="s">
        <v>38</v>
      </c>
      <c r="G10" s="17" t="s">
        <v>36</v>
      </c>
      <c r="H10" s="17" t="s">
        <v>36</v>
      </c>
      <c r="I10" s="17" t="s">
        <v>36</v>
      </c>
      <c r="J10" s="18" t="s">
        <v>37</v>
      </c>
      <c r="K10" s="17" t="s">
        <v>36</v>
      </c>
      <c r="L10" s="19"/>
      <c r="M10" s="198">
        <f>M11</f>
        <v>642.6</v>
      </c>
    </row>
    <row r="11" spans="2:13" ht="25.5">
      <c r="B11" s="20" t="s">
        <v>9</v>
      </c>
      <c r="C11" s="176">
        <v>306</v>
      </c>
      <c r="D11" s="199" t="s">
        <v>69</v>
      </c>
      <c r="E11" s="199" t="s">
        <v>70</v>
      </c>
      <c r="F11" s="21" t="s">
        <v>38</v>
      </c>
      <c r="G11" s="22" t="s">
        <v>36</v>
      </c>
      <c r="H11" s="22" t="s">
        <v>36</v>
      </c>
      <c r="I11" s="22" t="s">
        <v>36</v>
      </c>
      <c r="J11" s="23" t="s">
        <v>39</v>
      </c>
      <c r="K11" s="22" t="s">
        <v>36</v>
      </c>
      <c r="L11" s="24"/>
      <c r="M11" s="200">
        <f>M12</f>
        <v>642.6</v>
      </c>
    </row>
    <row r="12" spans="2:13" ht="76.5">
      <c r="B12" s="26" t="s">
        <v>26</v>
      </c>
      <c r="C12" s="176">
        <v>306</v>
      </c>
      <c r="D12" s="201" t="s">
        <v>69</v>
      </c>
      <c r="E12" s="201" t="s">
        <v>70</v>
      </c>
      <c r="F12" s="21" t="s">
        <v>38</v>
      </c>
      <c r="G12" s="22" t="s">
        <v>36</v>
      </c>
      <c r="H12" s="22" t="s">
        <v>36</v>
      </c>
      <c r="I12" s="22" t="s">
        <v>36</v>
      </c>
      <c r="J12" s="23" t="s">
        <v>39</v>
      </c>
      <c r="K12" s="22" t="s">
        <v>36</v>
      </c>
      <c r="L12" s="27" t="s">
        <v>21</v>
      </c>
      <c r="M12" s="200">
        <f>M13</f>
        <v>642.6</v>
      </c>
    </row>
    <row r="13" spans="2:13" ht="25.5">
      <c r="B13" s="26" t="s">
        <v>22</v>
      </c>
      <c r="C13" s="176">
        <v>306</v>
      </c>
      <c r="D13" s="201" t="s">
        <v>69</v>
      </c>
      <c r="E13" s="201" t="s">
        <v>70</v>
      </c>
      <c r="F13" s="21" t="s">
        <v>38</v>
      </c>
      <c r="G13" s="22" t="s">
        <v>36</v>
      </c>
      <c r="H13" s="22" t="s">
        <v>36</v>
      </c>
      <c r="I13" s="22" t="s">
        <v>36</v>
      </c>
      <c r="J13" s="23" t="s">
        <v>39</v>
      </c>
      <c r="K13" s="22" t="s">
        <v>36</v>
      </c>
      <c r="L13" s="27">
        <v>120</v>
      </c>
      <c r="M13" s="200">
        <v>642.6</v>
      </c>
    </row>
    <row r="14" spans="2:13" ht="12.75">
      <c r="B14" s="28"/>
      <c r="C14" s="176"/>
      <c r="D14" s="202"/>
      <c r="E14" s="202"/>
      <c r="F14" s="29"/>
      <c r="G14" s="30"/>
      <c r="H14" s="30"/>
      <c r="I14" s="30"/>
      <c r="J14" s="31"/>
      <c r="K14" s="30"/>
      <c r="L14" s="32"/>
      <c r="M14" s="203"/>
    </row>
    <row r="15" spans="2:13" ht="51">
      <c r="B15" s="34" t="s">
        <v>72</v>
      </c>
      <c r="C15" s="193">
        <v>306</v>
      </c>
      <c r="D15" s="204" t="s">
        <v>69</v>
      </c>
      <c r="E15" s="204" t="s">
        <v>73</v>
      </c>
      <c r="F15" s="205"/>
      <c r="G15" s="206"/>
      <c r="H15" s="206"/>
      <c r="I15" s="206"/>
      <c r="J15" s="207"/>
      <c r="K15" s="206"/>
      <c r="L15" s="35"/>
      <c r="M15" s="208">
        <f>SUM(M16)</f>
        <v>2119.9</v>
      </c>
    </row>
    <row r="16" spans="2:13" ht="25.5">
      <c r="B16" s="16" t="s">
        <v>10</v>
      </c>
      <c r="C16" s="193">
        <v>306</v>
      </c>
      <c r="D16" s="204" t="s">
        <v>69</v>
      </c>
      <c r="E16" s="209" t="s">
        <v>73</v>
      </c>
      <c r="F16" s="37" t="s">
        <v>40</v>
      </c>
      <c r="G16" s="38" t="s">
        <v>36</v>
      </c>
      <c r="H16" s="38" t="s">
        <v>36</v>
      </c>
      <c r="I16" s="38" t="s">
        <v>36</v>
      </c>
      <c r="J16" s="39" t="s">
        <v>37</v>
      </c>
      <c r="K16" s="38" t="s">
        <v>36</v>
      </c>
      <c r="L16" s="40"/>
      <c r="M16" s="198">
        <f>M17+M24+M27</f>
        <v>2119.9</v>
      </c>
    </row>
    <row r="17" spans="2:13" ht="25.5">
      <c r="B17" s="41" t="s">
        <v>9</v>
      </c>
      <c r="C17" s="176">
        <v>306</v>
      </c>
      <c r="D17" s="210" t="s">
        <v>69</v>
      </c>
      <c r="E17" s="210" t="s">
        <v>73</v>
      </c>
      <c r="F17" s="42" t="s">
        <v>40</v>
      </c>
      <c r="G17" s="43" t="s">
        <v>36</v>
      </c>
      <c r="H17" s="43" t="s">
        <v>36</v>
      </c>
      <c r="I17" s="43" t="s">
        <v>36</v>
      </c>
      <c r="J17" s="44" t="s">
        <v>39</v>
      </c>
      <c r="K17" s="43" t="s">
        <v>36</v>
      </c>
      <c r="L17" s="45"/>
      <c r="M17" s="211">
        <f>M18+M20+M22</f>
        <v>2057.4</v>
      </c>
    </row>
    <row r="18" spans="2:13" ht="76.5">
      <c r="B18" s="47" t="s">
        <v>26</v>
      </c>
      <c r="C18" s="176">
        <v>306</v>
      </c>
      <c r="D18" s="177" t="s">
        <v>69</v>
      </c>
      <c r="E18" s="212" t="s">
        <v>73</v>
      </c>
      <c r="F18" s="42" t="s">
        <v>40</v>
      </c>
      <c r="G18" s="43" t="s">
        <v>36</v>
      </c>
      <c r="H18" s="43" t="s">
        <v>36</v>
      </c>
      <c r="I18" s="43" t="s">
        <v>36</v>
      </c>
      <c r="J18" s="44" t="s">
        <v>39</v>
      </c>
      <c r="K18" s="43" t="s">
        <v>36</v>
      </c>
      <c r="L18" s="48">
        <v>100</v>
      </c>
      <c r="M18" s="211">
        <f>M19</f>
        <v>1755</v>
      </c>
    </row>
    <row r="19" spans="2:13" ht="25.5">
      <c r="B19" s="49" t="s">
        <v>22</v>
      </c>
      <c r="C19" s="176">
        <v>306</v>
      </c>
      <c r="D19" s="210" t="s">
        <v>69</v>
      </c>
      <c r="E19" s="210" t="s">
        <v>73</v>
      </c>
      <c r="F19" s="50" t="s">
        <v>40</v>
      </c>
      <c r="G19" s="51" t="s">
        <v>36</v>
      </c>
      <c r="H19" s="51" t="s">
        <v>36</v>
      </c>
      <c r="I19" s="51" t="s">
        <v>36</v>
      </c>
      <c r="J19" s="52" t="s">
        <v>39</v>
      </c>
      <c r="K19" s="51" t="s">
        <v>36</v>
      </c>
      <c r="L19" s="53">
        <v>120</v>
      </c>
      <c r="M19" s="213">
        <v>1755</v>
      </c>
    </row>
    <row r="20" spans="2:13" ht="25.5">
      <c r="B20" s="47" t="s">
        <v>17</v>
      </c>
      <c r="C20" s="176">
        <v>306</v>
      </c>
      <c r="D20" s="177" t="s">
        <v>69</v>
      </c>
      <c r="E20" s="212" t="s">
        <v>73</v>
      </c>
      <c r="F20" s="42" t="s">
        <v>40</v>
      </c>
      <c r="G20" s="43" t="s">
        <v>36</v>
      </c>
      <c r="H20" s="43" t="s">
        <v>36</v>
      </c>
      <c r="I20" s="43" t="s">
        <v>36</v>
      </c>
      <c r="J20" s="44" t="s">
        <v>39</v>
      </c>
      <c r="K20" s="43" t="s">
        <v>36</v>
      </c>
      <c r="L20" s="48">
        <v>200</v>
      </c>
      <c r="M20" s="208">
        <f>M21</f>
        <v>257.4</v>
      </c>
    </row>
    <row r="21" spans="2:13" ht="38.25">
      <c r="B21" s="49" t="s">
        <v>19</v>
      </c>
      <c r="C21" s="176">
        <v>306</v>
      </c>
      <c r="D21" s="210" t="s">
        <v>69</v>
      </c>
      <c r="E21" s="210" t="s">
        <v>73</v>
      </c>
      <c r="F21" s="50" t="s">
        <v>40</v>
      </c>
      <c r="G21" s="51" t="s">
        <v>36</v>
      </c>
      <c r="H21" s="51" t="s">
        <v>36</v>
      </c>
      <c r="I21" s="51" t="s">
        <v>36</v>
      </c>
      <c r="J21" s="52" t="s">
        <v>39</v>
      </c>
      <c r="K21" s="51" t="s">
        <v>36</v>
      </c>
      <c r="L21" s="53">
        <v>240</v>
      </c>
      <c r="M21" s="213">
        <v>257.4</v>
      </c>
    </row>
    <row r="22" spans="2:13" ht="12.75">
      <c r="B22" s="47" t="s">
        <v>23</v>
      </c>
      <c r="C22" s="176">
        <v>306</v>
      </c>
      <c r="D22" s="177" t="s">
        <v>69</v>
      </c>
      <c r="E22" s="212" t="s">
        <v>73</v>
      </c>
      <c r="F22" s="42" t="s">
        <v>40</v>
      </c>
      <c r="G22" s="43" t="s">
        <v>36</v>
      </c>
      <c r="H22" s="43" t="s">
        <v>36</v>
      </c>
      <c r="I22" s="43" t="s">
        <v>36</v>
      </c>
      <c r="J22" s="44" t="s">
        <v>39</v>
      </c>
      <c r="K22" s="43" t="s">
        <v>36</v>
      </c>
      <c r="L22" s="48">
        <v>800</v>
      </c>
      <c r="M22" s="211">
        <f>M23</f>
        <v>45</v>
      </c>
    </row>
    <row r="23" spans="2:13" ht="12.75">
      <c r="B23" s="49" t="s">
        <v>25</v>
      </c>
      <c r="C23" s="176">
        <v>306</v>
      </c>
      <c r="D23" s="210" t="s">
        <v>69</v>
      </c>
      <c r="E23" s="210" t="s">
        <v>73</v>
      </c>
      <c r="F23" s="50" t="s">
        <v>40</v>
      </c>
      <c r="G23" s="51" t="s">
        <v>36</v>
      </c>
      <c r="H23" s="51" t="s">
        <v>36</v>
      </c>
      <c r="I23" s="51" t="s">
        <v>36</v>
      </c>
      <c r="J23" s="52" t="s">
        <v>39</v>
      </c>
      <c r="K23" s="51" t="s">
        <v>36</v>
      </c>
      <c r="L23" s="53">
        <v>850</v>
      </c>
      <c r="M23" s="214">
        <v>45</v>
      </c>
    </row>
    <row r="24" spans="2:13" ht="25.5">
      <c r="B24" s="47" t="s">
        <v>30</v>
      </c>
      <c r="C24" s="176">
        <v>306</v>
      </c>
      <c r="D24" s="177" t="s">
        <v>69</v>
      </c>
      <c r="E24" s="212" t="s">
        <v>73</v>
      </c>
      <c r="F24" s="42" t="s">
        <v>40</v>
      </c>
      <c r="G24" s="43" t="s">
        <v>36</v>
      </c>
      <c r="H24" s="43" t="s">
        <v>36</v>
      </c>
      <c r="I24" s="43" t="s">
        <v>36</v>
      </c>
      <c r="J24" s="44" t="s">
        <v>7</v>
      </c>
      <c r="K24" s="43" t="s">
        <v>36</v>
      </c>
      <c r="L24" s="48"/>
      <c r="M24" s="211">
        <f>SUM(M25)</f>
        <v>62.5</v>
      </c>
    </row>
    <row r="25" spans="2:13" ht="25.5">
      <c r="B25" s="49" t="s">
        <v>17</v>
      </c>
      <c r="C25" s="176">
        <v>306</v>
      </c>
      <c r="D25" s="210" t="s">
        <v>69</v>
      </c>
      <c r="E25" s="210" t="s">
        <v>73</v>
      </c>
      <c r="F25" s="50" t="s">
        <v>40</v>
      </c>
      <c r="G25" s="51" t="s">
        <v>36</v>
      </c>
      <c r="H25" s="51" t="s">
        <v>36</v>
      </c>
      <c r="I25" s="51" t="s">
        <v>36</v>
      </c>
      <c r="J25" s="52" t="s">
        <v>7</v>
      </c>
      <c r="K25" s="51" t="s">
        <v>36</v>
      </c>
      <c r="L25" s="53" t="s">
        <v>18</v>
      </c>
      <c r="M25" s="213">
        <f>SUM(M26)</f>
        <v>62.5</v>
      </c>
    </row>
    <row r="26" spans="2:13" ht="38.25">
      <c r="B26" s="47" t="s">
        <v>19</v>
      </c>
      <c r="C26" s="176">
        <v>306</v>
      </c>
      <c r="D26" s="177" t="s">
        <v>69</v>
      </c>
      <c r="E26" s="212" t="s">
        <v>73</v>
      </c>
      <c r="F26" s="42" t="s">
        <v>40</v>
      </c>
      <c r="G26" s="43" t="s">
        <v>36</v>
      </c>
      <c r="H26" s="43" t="s">
        <v>36</v>
      </c>
      <c r="I26" s="43" t="s">
        <v>36</v>
      </c>
      <c r="J26" s="44" t="s">
        <v>7</v>
      </c>
      <c r="K26" s="43" t="s">
        <v>36</v>
      </c>
      <c r="L26" s="48" t="s">
        <v>20</v>
      </c>
      <c r="M26" s="211">
        <v>62.5</v>
      </c>
    </row>
    <row r="27" spans="2:13" ht="12.75" hidden="1">
      <c r="B27" s="66"/>
      <c r="C27" s="176"/>
      <c r="D27" s="177"/>
      <c r="E27" s="212"/>
      <c r="F27" s="42"/>
      <c r="G27" s="43"/>
      <c r="H27" s="43"/>
      <c r="I27" s="43"/>
      <c r="J27" s="67"/>
      <c r="K27" s="43"/>
      <c r="L27" s="68"/>
      <c r="M27" s="211">
        <f>M28</f>
        <v>0</v>
      </c>
    </row>
    <row r="28" spans="2:13" ht="12.75" hidden="1">
      <c r="B28" s="49"/>
      <c r="C28" s="176"/>
      <c r="D28" s="177"/>
      <c r="E28" s="212"/>
      <c r="F28" s="42"/>
      <c r="G28" s="51"/>
      <c r="H28" s="51"/>
      <c r="I28" s="51"/>
      <c r="J28" s="69"/>
      <c r="K28" s="51"/>
      <c r="L28" s="53"/>
      <c r="M28" s="213">
        <f>M29</f>
        <v>0</v>
      </c>
    </row>
    <row r="29" spans="2:13" ht="12.75" hidden="1">
      <c r="B29" s="47"/>
      <c r="C29" s="176"/>
      <c r="D29" s="177"/>
      <c r="E29" s="212"/>
      <c r="F29" s="42"/>
      <c r="G29" s="43"/>
      <c r="H29" s="43"/>
      <c r="I29" s="43"/>
      <c r="J29" s="67"/>
      <c r="K29" s="43"/>
      <c r="L29" s="48"/>
      <c r="M29" s="211"/>
    </row>
    <row r="30" spans="2:13" ht="12.75" hidden="1">
      <c r="B30" s="28"/>
      <c r="C30" s="176"/>
      <c r="D30" s="210"/>
      <c r="E30" s="210"/>
      <c r="F30" s="29"/>
      <c r="G30" s="30"/>
      <c r="H30" s="30"/>
      <c r="I30" s="30"/>
      <c r="J30" s="31"/>
      <c r="K30" s="30"/>
      <c r="L30" s="32"/>
      <c r="M30" s="203"/>
    </row>
    <row r="31" spans="2:13" ht="12.75">
      <c r="B31" s="34" t="s">
        <v>74</v>
      </c>
      <c r="C31" s="193">
        <v>306</v>
      </c>
      <c r="D31" s="204" t="s">
        <v>69</v>
      </c>
      <c r="E31" s="204" t="s">
        <v>75</v>
      </c>
      <c r="F31" s="205"/>
      <c r="G31" s="206"/>
      <c r="H31" s="206"/>
      <c r="I31" s="206"/>
      <c r="J31" s="207"/>
      <c r="K31" s="206"/>
      <c r="L31" s="35"/>
      <c r="M31" s="208">
        <f>M32</f>
        <v>0</v>
      </c>
    </row>
    <row r="32" spans="2:13" ht="25.5">
      <c r="B32" s="55" t="s">
        <v>63</v>
      </c>
      <c r="C32" s="193">
        <v>306</v>
      </c>
      <c r="D32" s="56" t="s">
        <v>69</v>
      </c>
      <c r="E32" s="56" t="s">
        <v>75</v>
      </c>
      <c r="F32" s="56" t="s">
        <v>41</v>
      </c>
      <c r="G32" s="57" t="s">
        <v>36</v>
      </c>
      <c r="H32" s="57" t="s">
        <v>36</v>
      </c>
      <c r="I32" s="57" t="s">
        <v>36</v>
      </c>
      <c r="J32" s="58" t="s">
        <v>37</v>
      </c>
      <c r="K32" s="57" t="s">
        <v>36</v>
      </c>
      <c r="L32" s="59"/>
      <c r="M32" s="214">
        <f>M33</f>
        <v>0</v>
      </c>
    </row>
    <row r="33" spans="2:13" ht="25.5">
      <c r="B33" s="47" t="s">
        <v>63</v>
      </c>
      <c r="C33" s="176">
        <v>306</v>
      </c>
      <c r="D33" s="177" t="s">
        <v>69</v>
      </c>
      <c r="E33" s="212" t="s">
        <v>75</v>
      </c>
      <c r="F33" s="42" t="s">
        <v>41</v>
      </c>
      <c r="G33" s="43" t="s">
        <v>36</v>
      </c>
      <c r="H33" s="43" t="s">
        <v>36</v>
      </c>
      <c r="I33" s="43" t="s">
        <v>36</v>
      </c>
      <c r="J33" s="44" t="s">
        <v>50</v>
      </c>
      <c r="K33" s="43" t="s">
        <v>36</v>
      </c>
      <c r="L33" s="48"/>
      <c r="M33" s="211">
        <f>M34</f>
        <v>0</v>
      </c>
    </row>
    <row r="34" spans="2:13" ht="12.75">
      <c r="B34" s="49" t="s">
        <v>23</v>
      </c>
      <c r="C34" s="176">
        <v>306</v>
      </c>
      <c r="D34" s="210" t="s">
        <v>69</v>
      </c>
      <c r="E34" s="210" t="s">
        <v>75</v>
      </c>
      <c r="F34" s="50" t="s">
        <v>41</v>
      </c>
      <c r="G34" s="51" t="s">
        <v>36</v>
      </c>
      <c r="H34" s="51" t="s">
        <v>36</v>
      </c>
      <c r="I34" s="51" t="s">
        <v>36</v>
      </c>
      <c r="J34" s="52" t="s">
        <v>50</v>
      </c>
      <c r="K34" s="51" t="s">
        <v>36</v>
      </c>
      <c r="L34" s="53" t="s">
        <v>24</v>
      </c>
      <c r="M34" s="213">
        <f>M35</f>
        <v>0</v>
      </c>
    </row>
    <row r="35" spans="2:17" ht="12.75">
      <c r="B35" s="47" t="s">
        <v>15</v>
      </c>
      <c r="C35" s="176">
        <v>306</v>
      </c>
      <c r="D35" s="177" t="s">
        <v>69</v>
      </c>
      <c r="E35" s="212" t="s">
        <v>75</v>
      </c>
      <c r="F35" s="42" t="s">
        <v>41</v>
      </c>
      <c r="G35" s="43" t="s">
        <v>36</v>
      </c>
      <c r="H35" s="43" t="s">
        <v>36</v>
      </c>
      <c r="I35" s="43" t="s">
        <v>36</v>
      </c>
      <c r="J35" s="44" t="s">
        <v>50</v>
      </c>
      <c r="K35" s="43" t="s">
        <v>36</v>
      </c>
      <c r="L35" s="48">
        <v>870</v>
      </c>
      <c r="M35" s="211"/>
      <c r="Q35" s="2">
        <v>-2.5</v>
      </c>
    </row>
    <row r="36" spans="2:13" ht="12.75" hidden="1">
      <c r="B36" s="28"/>
      <c r="C36" s="176"/>
      <c r="D36" s="210"/>
      <c r="E36" s="210"/>
      <c r="F36" s="29"/>
      <c r="G36" s="30"/>
      <c r="H36" s="30"/>
      <c r="I36" s="30"/>
      <c r="J36" s="31"/>
      <c r="K36" s="30"/>
      <c r="L36" s="32"/>
      <c r="M36" s="203"/>
    </row>
    <row r="37" spans="2:13" ht="25.5" hidden="1">
      <c r="B37" s="34" t="s">
        <v>135</v>
      </c>
      <c r="C37" s="193">
        <v>306</v>
      </c>
      <c r="D37" s="204" t="s">
        <v>69</v>
      </c>
      <c r="E37" s="212" t="s">
        <v>133</v>
      </c>
      <c r="F37" s="205"/>
      <c r="G37" s="206"/>
      <c r="H37" s="206"/>
      <c r="I37" s="206"/>
      <c r="J37" s="207"/>
      <c r="K37" s="206"/>
      <c r="L37" s="35"/>
      <c r="M37" s="208">
        <f>M38</f>
        <v>0</v>
      </c>
    </row>
    <row r="38" spans="2:13" ht="25.5" hidden="1">
      <c r="B38" s="61" t="s">
        <v>137</v>
      </c>
      <c r="C38" s="193">
        <v>306</v>
      </c>
      <c r="D38" s="56" t="s">
        <v>69</v>
      </c>
      <c r="E38" s="212" t="s">
        <v>133</v>
      </c>
      <c r="F38" s="62" t="s">
        <v>134</v>
      </c>
      <c r="G38" s="63" t="s">
        <v>36</v>
      </c>
      <c r="H38" s="63" t="s">
        <v>36</v>
      </c>
      <c r="I38" s="63" t="s">
        <v>36</v>
      </c>
      <c r="J38" s="64" t="s">
        <v>37</v>
      </c>
      <c r="K38" s="63" t="s">
        <v>36</v>
      </c>
      <c r="L38" s="65"/>
      <c r="M38" s="214">
        <f>M39</f>
        <v>0</v>
      </c>
    </row>
    <row r="39" spans="2:13" ht="25.5" hidden="1">
      <c r="B39" s="66" t="s">
        <v>138</v>
      </c>
      <c r="C39" s="176">
        <v>306</v>
      </c>
      <c r="D39" s="177" t="s">
        <v>69</v>
      </c>
      <c r="E39" s="212" t="s">
        <v>133</v>
      </c>
      <c r="F39" s="42" t="s">
        <v>134</v>
      </c>
      <c r="G39" s="43" t="s">
        <v>36</v>
      </c>
      <c r="H39" s="43" t="s">
        <v>36</v>
      </c>
      <c r="I39" s="43" t="s">
        <v>36</v>
      </c>
      <c r="J39" s="67" t="s">
        <v>136</v>
      </c>
      <c r="K39" s="43" t="s">
        <v>36</v>
      </c>
      <c r="L39" s="68"/>
      <c r="M39" s="211">
        <f>M40</f>
        <v>0</v>
      </c>
    </row>
    <row r="40" spans="2:13" ht="25.5" hidden="1">
      <c r="B40" s="49" t="s">
        <v>17</v>
      </c>
      <c r="C40" s="176">
        <v>306</v>
      </c>
      <c r="D40" s="210" t="s">
        <v>69</v>
      </c>
      <c r="E40" s="212" t="s">
        <v>133</v>
      </c>
      <c r="F40" s="50" t="s">
        <v>134</v>
      </c>
      <c r="G40" s="51" t="s">
        <v>36</v>
      </c>
      <c r="H40" s="51" t="s">
        <v>36</v>
      </c>
      <c r="I40" s="51" t="s">
        <v>36</v>
      </c>
      <c r="J40" s="69" t="s">
        <v>136</v>
      </c>
      <c r="K40" s="51" t="s">
        <v>36</v>
      </c>
      <c r="L40" s="53" t="s">
        <v>18</v>
      </c>
      <c r="M40" s="213">
        <f>M41</f>
        <v>0</v>
      </c>
    </row>
    <row r="41" spans="2:13" ht="38.25" hidden="1">
      <c r="B41" s="47" t="s">
        <v>19</v>
      </c>
      <c r="C41" s="176">
        <v>306</v>
      </c>
      <c r="D41" s="177" t="s">
        <v>69</v>
      </c>
      <c r="E41" s="212" t="s">
        <v>133</v>
      </c>
      <c r="F41" s="42" t="s">
        <v>134</v>
      </c>
      <c r="G41" s="43" t="s">
        <v>36</v>
      </c>
      <c r="H41" s="43" t="s">
        <v>36</v>
      </c>
      <c r="I41" s="43" t="s">
        <v>36</v>
      </c>
      <c r="J41" s="67" t="s">
        <v>136</v>
      </c>
      <c r="K41" s="43" t="s">
        <v>36</v>
      </c>
      <c r="L41" s="48" t="s">
        <v>20</v>
      </c>
      <c r="M41" s="211"/>
    </row>
    <row r="42" spans="2:13" ht="12.75">
      <c r="B42" s="28"/>
      <c r="C42" s="176"/>
      <c r="D42" s="202"/>
      <c r="E42" s="202"/>
      <c r="F42" s="29"/>
      <c r="G42" s="30"/>
      <c r="H42" s="30"/>
      <c r="I42" s="30"/>
      <c r="J42" s="31"/>
      <c r="K42" s="30"/>
      <c r="L42" s="32"/>
      <c r="M42" s="203"/>
    </row>
    <row r="43" spans="2:13" ht="12.75">
      <c r="B43" s="34" t="s">
        <v>76</v>
      </c>
      <c r="C43" s="193">
        <v>306</v>
      </c>
      <c r="D43" s="204" t="s">
        <v>70</v>
      </c>
      <c r="E43" s="215"/>
      <c r="F43" s="205"/>
      <c r="G43" s="206"/>
      <c r="H43" s="206"/>
      <c r="I43" s="206"/>
      <c r="J43" s="207"/>
      <c r="K43" s="206"/>
      <c r="L43" s="35"/>
      <c r="M43" s="208">
        <f>M44</f>
        <v>138.1</v>
      </c>
    </row>
    <row r="44" spans="2:13" ht="12.75">
      <c r="B44" s="34" t="s">
        <v>77</v>
      </c>
      <c r="C44" s="193">
        <v>306</v>
      </c>
      <c r="D44" s="204" t="s">
        <v>70</v>
      </c>
      <c r="E44" s="204" t="s">
        <v>78</v>
      </c>
      <c r="F44" s="205"/>
      <c r="G44" s="206"/>
      <c r="H44" s="206"/>
      <c r="I44" s="206"/>
      <c r="J44" s="207"/>
      <c r="K44" s="206"/>
      <c r="L44" s="35"/>
      <c r="M44" s="208">
        <f>M45</f>
        <v>138.1</v>
      </c>
    </row>
    <row r="45" spans="2:13" ht="25.5">
      <c r="B45" s="55" t="s">
        <v>11</v>
      </c>
      <c r="C45" s="193">
        <v>306</v>
      </c>
      <c r="D45" s="204" t="s">
        <v>70</v>
      </c>
      <c r="E45" s="204" t="s">
        <v>78</v>
      </c>
      <c r="F45" s="62" t="s">
        <v>43</v>
      </c>
      <c r="G45" s="63" t="s">
        <v>36</v>
      </c>
      <c r="H45" s="63" t="s">
        <v>36</v>
      </c>
      <c r="I45" s="63" t="s">
        <v>36</v>
      </c>
      <c r="J45" s="64" t="s">
        <v>37</v>
      </c>
      <c r="K45" s="63" t="s">
        <v>36</v>
      </c>
      <c r="L45" s="70"/>
      <c r="M45" s="214">
        <f>M46</f>
        <v>138.1</v>
      </c>
    </row>
    <row r="46" spans="2:13" ht="38.25">
      <c r="B46" s="47" t="s">
        <v>29</v>
      </c>
      <c r="C46" s="176">
        <v>306</v>
      </c>
      <c r="D46" s="177" t="s">
        <v>70</v>
      </c>
      <c r="E46" s="177" t="s">
        <v>78</v>
      </c>
      <c r="F46" s="42" t="s">
        <v>43</v>
      </c>
      <c r="G46" s="43" t="s">
        <v>36</v>
      </c>
      <c r="H46" s="43" t="s">
        <v>36</v>
      </c>
      <c r="I46" s="43" t="s">
        <v>36</v>
      </c>
      <c r="J46" s="44" t="s">
        <v>6</v>
      </c>
      <c r="K46" s="43" t="s">
        <v>36</v>
      </c>
      <c r="L46" s="48"/>
      <c r="M46" s="211">
        <f>M47+M49</f>
        <v>138.1</v>
      </c>
    </row>
    <row r="47" spans="2:13" ht="76.5">
      <c r="B47" s="49" t="s">
        <v>26</v>
      </c>
      <c r="C47" s="176">
        <v>306</v>
      </c>
      <c r="D47" s="177" t="s">
        <v>70</v>
      </c>
      <c r="E47" s="177" t="s">
        <v>78</v>
      </c>
      <c r="F47" s="50" t="s">
        <v>43</v>
      </c>
      <c r="G47" s="51" t="s">
        <v>36</v>
      </c>
      <c r="H47" s="51" t="s">
        <v>36</v>
      </c>
      <c r="I47" s="51" t="s">
        <v>36</v>
      </c>
      <c r="J47" s="52" t="s">
        <v>6</v>
      </c>
      <c r="K47" s="51" t="s">
        <v>36</v>
      </c>
      <c r="L47" s="53" t="s">
        <v>21</v>
      </c>
      <c r="M47" s="213">
        <f>M48</f>
        <v>122.1</v>
      </c>
    </row>
    <row r="48" spans="2:13" ht="25.5">
      <c r="B48" s="47" t="s">
        <v>22</v>
      </c>
      <c r="C48" s="176">
        <v>306</v>
      </c>
      <c r="D48" s="177" t="s">
        <v>70</v>
      </c>
      <c r="E48" s="177" t="s">
        <v>78</v>
      </c>
      <c r="F48" s="42" t="s">
        <v>43</v>
      </c>
      <c r="G48" s="43" t="s">
        <v>36</v>
      </c>
      <c r="H48" s="43" t="s">
        <v>36</v>
      </c>
      <c r="I48" s="43" t="s">
        <v>36</v>
      </c>
      <c r="J48" s="44" t="s">
        <v>6</v>
      </c>
      <c r="K48" s="43" t="s">
        <v>36</v>
      </c>
      <c r="L48" s="48" t="s">
        <v>42</v>
      </c>
      <c r="M48" s="211">
        <v>122.1</v>
      </c>
    </row>
    <row r="49" spans="2:13" ht="25.5">
      <c r="B49" s="49" t="s">
        <v>17</v>
      </c>
      <c r="C49" s="176">
        <v>306</v>
      </c>
      <c r="D49" s="177" t="s">
        <v>70</v>
      </c>
      <c r="E49" s="177" t="s">
        <v>78</v>
      </c>
      <c r="F49" s="50" t="s">
        <v>43</v>
      </c>
      <c r="G49" s="51" t="s">
        <v>36</v>
      </c>
      <c r="H49" s="51" t="s">
        <v>36</v>
      </c>
      <c r="I49" s="51" t="s">
        <v>36</v>
      </c>
      <c r="J49" s="52" t="s">
        <v>6</v>
      </c>
      <c r="K49" s="51" t="s">
        <v>36</v>
      </c>
      <c r="L49" s="53" t="s">
        <v>18</v>
      </c>
      <c r="M49" s="213">
        <f>SUM(M50)</f>
        <v>16</v>
      </c>
    </row>
    <row r="50" spans="2:13" ht="38.25">
      <c r="B50" s="47" t="s">
        <v>19</v>
      </c>
      <c r="C50" s="176">
        <v>306</v>
      </c>
      <c r="D50" s="177" t="s">
        <v>70</v>
      </c>
      <c r="E50" s="177" t="s">
        <v>78</v>
      </c>
      <c r="F50" s="42" t="s">
        <v>43</v>
      </c>
      <c r="G50" s="43" t="s">
        <v>36</v>
      </c>
      <c r="H50" s="43" t="s">
        <v>36</v>
      </c>
      <c r="I50" s="43" t="s">
        <v>36</v>
      </c>
      <c r="J50" s="44" t="s">
        <v>6</v>
      </c>
      <c r="K50" s="43" t="s">
        <v>36</v>
      </c>
      <c r="L50" s="48" t="s">
        <v>20</v>
      </c>
      <c r="M50" s="211">
        <v>16</v>
      </c>
    </row>
    <row r="51" spans="2:13" ht="12.75">
      <c r="B51" s="28"/>
      <c r="C51" s="176"/>
      <c r="D51" s="202"/>
      <c r="E51" s="202"/>
      <c r="F51" s="29"/>
      <c r="G51" s="30"/>
      <c r="H51" s="30"/>
      <c r="I51" s="30"/>
      <c r="J51" s="31"/>
      <c r="K51" s="30"/>
      <c r="L51" s="32"/>
      <c r="M51" s="203"/>
    </row>
    <row r="52" spans="2:13" ht="25.5">
      <c r="B52" s="34" t="s">
        <v>79</v>
      </c>
      <c r="C52" s="193">
        <v>306</v>
      </c>
      <c r="D52" s="204" t="s">
        <v>78</v>
      </c>
      <c r="E52" s="204"/>
      <c r="F52" s="71"/>
      <c r="G52" s="72"/>
      <c r="H52" s="72"/>
      <c r="I52" s="72"/>
      <c r="J52" s="73"/>
      <c r="K52" s="72"/>
      <c r="L52" s="68"/>
      <c r="M52" s="208">
        <f>SUM(M53+M61)</f>
        <v>110</v>
      </c>
    </row>
    <row r="53" spans="2:13" ht="38.25" hidden="1">
      <c r="B53" s="34" t="s">
        <v>80</v>
      </c>
      <c r="C53" s="193">
        <v>306</v>
      </c>
      <c r="D53" s="204" t="s">
        <v>78</v>
      </c>
      <c r="E53" s="204" t="s">
        <v>81</v>
      </c>
      <c r="F53" s="71"/>
      <c r="G53" s="72"/>
      <c r="H53" s="72"/>
      <c r="I53" s="72"/>
      <c r="J53" s="73"/>
      <c r="K53" s="72"/>
      <c r="L53" s="68"/>
      <c r="M53" s="208">
        <f>SUM(M54)</f>
        <v>0</v>
      </c>
    </row>
    <row r="54" spans="2:13" ht="38.25" hidden="1">
      <c r="B54" s="55" t="s">
        <v>12</v>
      </c>
      <c r="C54" s="193">
        <v>306</v>
      </c>
      <c r="D54" s="56" t="s">
        <v>78</v>
      </c>
      <c r="E54" s="56" t="s">
        <v>81</v>
      </c>
      <c r="F54" s="62" t="s">
        <v>44</v>
      </c>
      <c r="G54" s="63" t="s">
        <v>36</v>
      </c>
      <c r="H54" s="63" t="s">
        <v>36</v>
      </c>
      <c r="I54" s="63" t="s">
        <v>36</v>
      </c>
      <c r="J54" s="64" t="s">
        <v>37</v>
      </c>
      <c r="K54" s="63" t="s">
        <v>36</v>
      </c>
      <c r="L54" s="65"/>
      <c r="M54" s="214">
        <f>M55+M58</f>
        <v>0</v>
      </c>
    </row>
    <row r="55" spans="2:13" ht="63.75" hidden="1">
      <c r="B55" s="47" t="s">
        <v>131</v>
      </c>
      <c r="C55" s="176">
        <v>306</v>
      </c>
      <c r="D55" s="177" t="s">
        <v>78</v>
      </c>
      <c r="E55" s="177" t="s">
        <v>81</v>
      </c>
      <c r="F55" s="42" t="s">
        <v>44</v>
      </c>
      <c r="G55" s="43" t="s">
        <v>36</v>
      </c>
      <c r="H55" s="43" t="s">
        <v>36</v>
      </c>
      <c r="I55" s="43" t="s">
        <v>36</v>
      </c>
      <c r="J55" s="44" t="s">
        <v>53</v>
      </c>
      <c r="K55" s="43" t="s">
        <v>36</v>
      </c>
      <c r="L55" s="48"/>
      <c r="M55" s="211">
        <f>M56</f>
        <v>0</v>
      </c>
    </row>
    <row r="56" spans="2:13" ht="25.5" hidden="1">
      <c r="B56" s="49" t="s">
        <v>17</v>
      </c>
      <c r="C56" s="176">
        <v>306</v>
      </c>
      <c r="D56" s="177" t="s">
        <v>78</v>
      </c>
      <c r="E56" s="177" t="s">
        <v>81</v>
      </c>
      <c r="F56" s="50" t="s">
        <v>44</v>
      </c>
      <c r="G56" s="51" t="s">
        <v>36</v>
      </c>
      <c r="H56" s="51" t="s">
        <v>36</v>
      </c>
      <c r="I56" s="51" t="s">
        <v>36</v>
      </c>
      <c r="J56" s="52" t="s">
        <v>53</v>
      </c>
      <c r="K56" s="51" t="s">
        <v>36</v>
      </c>
      <c r="L56" s="53" t="s">
        <v>18</v>
      </c>
      <c r="M56" s="213">
        <f>M57</f>
        <v>0</v>
      </c>
    </row>
    <row r="57" spans="2:13" ht="38.25" hidden="1">
      <c r="B57" s="47" t="s">
        <v>19</v>
      </c>
      <c r="C57" s="176">
        <v>306</v>
      </c>
      <c r="D57" s="177" t="s">
        <v>78</v>
      </c>
      <c r="E57" s="177" t="s">
        <v>81</v>
      </c>
      <c r="F57" s="42" t="s">
        <v>44</v>
      </c>
      <c r="G57" s="43" t="s">
        <v>36</v>
      </c>
      <c r="H57" s="43" t="s">
        <v>36</v>
      </c>
      <c r="I57" s="43" t="s">
        <v>36</v>
      </c>
      <c r="J57" s="44" t="s">
        <v>53</v>
      </c>
      <c r="K57" s="43" t="s">
        <v>36</v>
      </c>
      <c r="L57" s="48" t="s">
        <v>20</v>
      </c>
      <c r="M57" s="211"/>
    </row>
    <row r="58" spans="2:13" ht="25.5" hidden="1">
      <c r="B58" s="47" t="s">
        <v>105</v>
      </c>
      <c r="C58" s="176">
        <v>306</v>
      </c>
      <c r="D58" s="177" t="s">
        <v>78</v>
      </c>
      <c r="E58" s="177" t="s">
        <v>81</v>
      </c>
      <c r="F58" s="42" t="s">
        <v>44</v>
      </c>
      <c r="G58" s="43" t="s">
        <v>36</v>
      </c>
      <c r="H58" s="43" t="s">
        <v>36</v>
      </c>
      <c r="I58" s="43" t="s">
        <v>36</v>
      </c>
      <c r="J58" s="44" t="s">
        <v>106</v>
      </c>
      <c r="K58" s="43" t="s">
        <v>36</v>
      </c>
      <c r="L58" s="48"/>
      <c r="M58" s="211">
        <f>M59</f>
        <v>0</v>
      </c>
    </row>
    <row r="59" spans="2:13" ht="25.5" hidden="1">
      <c r="B59" s="49" t="s">
        <v>17</v>
      </c>
      <c r="C59" s="176">
        <v>306</v>
      </c>
      <c r="D59" s="177" t="s">
        <v>78</v>
      </c>
      <c r="E59" s="177" t="s">
        <v>81</v>
      </c>
      <c r="F59" s="50" t="s">
        <v>44</v>
      </c>
      <c r="G59" s="51" t="s">
        <v>36</v>
      </c>
      <c r="H59" s="51" t="s">
        <v>36</v>
      </c>
      <c r="I59" s="51" t="s">
        <v>36</v>
      </c>
      <c r="J59" s="44" t="s">
        <v>106</v>
      </c>
      <c r="K59" s="51" t="s">
        <v>36</v>
      </c>
      <c r="L59" s="53" t="s">
        <v>18</v>
      </c>
      <c r="M59" s="213">
        <f>M60</f>
        <v>0</v>
      </c>
    </row>
    <row r="60" spans="2:13" ht="38.25" hidden="1">
      <c r="B60" s="47" t="s">
        <v>19</v>
      </c>
      <c r="C60" s="176">
        <v>306</v>
      </c>
      <c r="D60" s="177" t="s">
        <v>78</v>
      </c>
      <c r="E60" s="177" t="s">
        <v>81</v>
      </c>
      <c r="F60" s="42" t="s">
        <v>44</v>
      </c>
      <c r="G60" s="43" t="s">
        <v>36</v>
      </c>
      <c r="H60" s="43" t="s">
        <v>36</v>
      </c>
      <c r="I60" s="43" t="s">
        <v>36</v>
      </c>
      <c r="J60" s="44" t="s">
        <v>106</v>
      </c>
      <c r="K60" s="43" t="s">
        <v>36</v>
      </c>
      <c r="L60" s="48" t="s">
        <v>20</v>
      </c>
      <c r="M60" s="211"/>
    </row>
    <row r="61" spans="2:13" ht="12.75">
      <c r="B61" s="34" t="s">
        <v>31</v>
      </c>
      <c r="C61" s="193">
        <v>306</v>
      </c>
      <c r="D61" s="204" t="s">
        <v>78</v>
      </c>
      <c r="E61" s="204" t="s">
        <v>82</v>
      </c>
      <c r="F61" s="71"/>
      <c r="G61" s="72"/>
      <c r="H61" s="72"/>
      <c r="I61" s="72"/>
      <c r="J61" s="73"/>
      <c r="K61" s="72"/>
      <c r="L61" s="68"/>
      <c r="M61" s="208">
        <f>SUM(M63+M66)</f>
        <v>110</v>
      </c>
    </row>
    <row r="62" spans="2:13" ht="38.25">
      <c r="B62" s="55" t="s">
        <v>12</v>
      </c>
      <c r="C62" s="193">
        <v>306</v>
      </c>
      <c r="D62" s="204" t="s">
        <v>78</v>
      </c>
      <c r="E62" s="204" t="s">
        <v>82</v>
      </c>
      <c r="F62" s="62" t="s">
        <v>44</v>
      </c>
      <c r="G62" s="63" t="s">
        <v>36</v>
      </c>
      <c r="H62" s="63" t="s">
        <v>36</v>
      </c>
      <c r="I62" s="63" t="s">
        <v>36</v>
      </c>
      <c r="J62" s="64" t="s">
        <v>37</v>
      </c>
      <c r="K62" s="63" t="s">
        <v>36</v>
      </c>
      <c r="L62" s="65"/>
      <c r="M62" s="214">
        <f>M63+M66</f>
        <v>110</v>
      </c>
    </row>
    <row r="63" spans="2:13" ht="38.25">
      <c r="B63" s="49" t="s">
        <v>13</v>
      </c>
      <c r="C63" s="193">
        <v>306</v>
      </c>
      <c r="D63" s="204" t="s">
        <v>78</v>
      </c>
      <c r="E63" s="204" t="s">
        <v>82</v>
      </c>
      <c r="F63" s="62" t="s">
        <v>44</v>
      </c>
      <c r="G63" s="63" t="s">
        <v>36</v>
      </c>
      <c r="H63" s="63" t="s">
        <v>36</v>
      </c>
      <c r="I63" s="63" t="s">
        <v>36</v>
      </c>
      <c r="J63" s="64" t="s">
        <v>1</v>
      </c>
      <c r="K63" s="63" t="s">
        <v>36</v>
      </c>
      <c r="L63" s="65"/>
      <c r="M63" s="214">
        <f>M64</f>
        <v>80</v>
      </c>
    </row>
    <row r="64" spans="2:13" ht="25.5">
      <c r="B64" s="47" t="s">
        <v>17</v>
      </c>
      <c r="C64" s="176">
        <v>306</v>
      </c>
      <c r="D64" s="177" t="s">
        <v>78</v>
      </c>
      <c r="E64" s="177" t="s">
        <v>82</v>
      </c>
      <c r="F64" s="42" t="s">
        <v>44</v>
      </c>
      <c r="G64" s="43" t="s">
        <v>36</v>
      </c>
      <c r="H64" s="43" t="s">
        <v>36</v>
      </c>
      <c r="I64" s="43" t="s">
        <v>36</v>
      </c>
      <c r="J64" s="44" t="s">
        <v>1</v>
      </c>
      <c r="K64" s="43" t="s">
        <v>36</v>
      </c>
      <c r="L64" s="48" t="s">
        <v>18</v>
      </c>
      <c r="M64" s="211">
        <f>M65</f>
        <v>80</v>
      </c>
    </row>
    <row r="65" spans="2:13" ht="38.25">
      <c r="B65" s="49" t="s">
        <v>19</v>
      </c>
      <c r="C65" s="176">
        <v>306</v>
      </c>
      <c r="D65" s="177" t="s">
        <v>78</v>
      </c>
      <c r="E65" s="177" t="s">
        <v>82</v>
      </c>
      <c r="F65" s="50" t="s">
        <v>44</v>
      </c>
      <c r="G65" s="51" t="s">
        <v>36</v>
      </c>
      <c r="H65" s="51" t="s">
        <v>36</v>
      </c>
      <c r="I65" s="51" t="s">
        <v>36</v>
      </c>
      <c r="J65" s="52" t="s">
        <v>1</v>
      </c>
      <c r="K65" s="51" t="s">
        <v>36</v>
      </c>
      <c r="L65" s="53" t="s">
        <v>20</v>
      </c>
      <c r="M65" s="213">
        <v>80</v>
      </c>
    </row>
    <row r="66" spans="2:13" ht="25.5">
      <c r="B66" s="47" t="s">
        <v>162</v>
      </c>
      <c r="C66" s="193">
        <v>306</v>
      </c>
      <c r="D66" s="204" t="s">
        <v>78</v>
      </c>
      <c r="E66" s="204" t="s">
        <v>82</v>
      </c>
      <c r="F66" s="71" t="s">
        <v>44</v>
      </c>
      <c r="G66" s="72" t="s">
        <v>36</v>
      </c>
      <c r="H66" s="72" t="s">
        <v>36</v>
      </c>
      <c r="I66" s="72" t="s">
        <v>36</v>
      </c>
      <c r="J66" s="44" t="s">
        <v>216</v>
      </c>
      <c r="K66" s="72" t="s">
        <v>36</v>
      </c>
      <c r="L66" s="68"/>
      <c r="M66" s="208">
        <f>M67</f>
        <v>30</v>
      </c>
    </row>
    <row r="67" spans="2:13" ht="25.5">
      <c r="B67" s="49" t="s">
        <v>17</v>
      </c>
      <c r="C67" s="176">
        <v>306</v>
      </c>
      <c r="D67" s="177" t="s">
        <v>78</v>
      </c>
      <c r="E67" s="177" t="s">
        <v>82</v>
      </c>
      <c r="F67" s="50" t="s">
        <v>44</v>
      </c>
      <c r="G67" s="51" t="s">
        <v>36</v>
      </c>
      <c r="H67" s="51" t="s">
        <v>36</v>
      </c>
      <c r="I67" s="51" t="s">
        <v>36</v>
      </c>
      <c r="J67" s="44" t="s">
        <v>216</v>
      </c>
      <c r="K67" s="51" t="s">
        <v>36</v>
      </c>
      <c r="L67" s="53" t="s">
        <v>18</v>
      </c>
      <c r="M67" s="213">
        <f>M68</f>
        <v>30</v>
      </c>
    </row>
    <row r="68" spans="2:13" ht="38.25">
      <c r="B68" s="47" t="s">
        <v>19</v>
      </c>
      <c r="C68" s="176">
        <v>306</v>
      </c>
      <c r="D68" s="177" t="s">
        <v>78</v>
      </c>
      <c r="E68" s="177" t="s">
        <v>82</v>
      </c>
      <c r="F68" s="42" t="s">
        <v>44</v>
      </c>
      <c r="G68" s="43" t="s">
        <v>36</v>
      </c>
      <c r="H68" s="43" t="s">
        <v>36</v>
      </c>
      <c r="I68" s="43" t="s">
        <v>36</v>
      </c>
      <c r="J68" s="44" t="s">
        <v>216</v>
      </c>
      <c r="K68" s="43" t="s">
        <v>36</v>
      </c>
      <c r="L68" s="48" t="s">
        <v>20</v>
      </c>
      <c r="M68" s="211">
        <v>30</v>
      </c>
    </row>
    <row r="69" spans="2:13" ht="12.75">
      <c r="B69" s="28"/>
      <c r="C69" s="176"/>
      <c r="D69" s="202"/>
      <c r="E69" s="202"/>
      <c r="F69" s="29"/>
      <c r="G69" s="30"/>
      <c r="H69" s="30"/>
      <c r="I69" s="30"/>
      <c r="J69" s="31"/>
      <c r="K69" s="30"/>
      <c r="L69" s="32"/>
      <c r="M69" s="203"/>
    </row>
    <row r="70" spans="2:13" ht="12.75">
      <c r="B70" s="34" t="s">
        <v>83</v>
      </c>
      <c r="C70" s="193">
        <v>306</v>
      </c>
      <c r="D70" s="204" t="s">
        <v>73</v>
      </c>
      <c r="E70" s="204"/>
      <c r="F70" s="216"/>
      <c r="G70" s="217"/>
      <c r="H70" s="217"/>
      <c r="I70" s="217"/>
      <c r="J70" s="218"/>
      <c r="K70" s="217"/>
      <c r="L70" s="45"/>
      <c r="M70" s="208">
        <f>M71+M82</f>
        <v>539.8</v>
      </c>
    </row>
    <row r="71" spans="2:13" ht="12.75">
      <c r="B71" s="34" t="s">
        <v>86</v>
      </c>
      <c r="C71" s="193">
        <v>306</v>
      </c>
      <c r="D71" s="204" t="s">
        <v>73</v>
      </c>
      <c r="E71" s="204" t="s">
        <v>81</v>
      </c>
      <c r="F71" s="71"/>
      <c r="G71" s="72"/>
      <c r="H71" s="72"/>
      <c r="I71" s="72"/>
      <c r="J71" s="74"/>
      <c r="K71" s="72"/>
      <c r="L71" s="68"/>
      <c r="M71" s="208">
        <f>M72</f>
        <v>539.8</v>
      </c>
    </row>
    <row r="72" spans="2:13" ht="12.75">
      <c r="B72" s="219"/>
      <c r="C72" s="193">
        <v>306</v>
      </c>
      <c r="D72" s="204" t="s">
        <v>73</v>
      </c>
      <c r="E72" s="209" t="s">
        <v>81</v>
      </c>
      <c r="F72" s="62" t="s">
        <v>45</v>
      </c>
      <c r="G72" s="63" t="s">
        <v>36</v>
      </c>
      <c r="H72" s="63" t="s">
        <v>36</v>
      </c>
      <c r="I72" s="63" t="s">
        <v>36</v>
      </c>
      <c r="J72" s="220" t="s">
        <v>37</v>
      </c>
      <c r="K72" s="63" t="s">
        <v>36</v>
      </c>
      <c r="L72" s="65"/>
      <c r="M72" s="214">
        <f>M73+M76+M79</f>
        <v>539.8</v>
      </c>
    </row>
    <row r="73" spans="2:13" ht="76.5">
      <c r="B73" s="75" t="s">
        <v>163</v>
      </c>
      <c r="C73" s="193">
        <v>306</v>
      </c>
      <c r="D73" s="204" t="s">
        <v>73</v>
      </c>
      <c r="E73" s="209" t="s">
        <v>81</v>
      </c>
      <c r="F73" s="62" t="s">
        <v>45</v>
      </c>
      <c r="G73" s="63" t="s">
        <v>36</v>
      </c>
      <c r="H73" s="63" t="s">
        <v>36</v>
      </c>
      <c r="I73" s="63" t="s">
        <v>36</v>
      </c>
      <c r="J73" s="64" t="s">
        <v>145</v>
      </c>
      <c r="K73" s="63" t="s">
        <v>36</v>
      </c>
      <c r="L73" s="65"/>
      <c r="M73" s="214">
        <f>SUM(M74)</f>
        <v>539.8</v>
      </c>
    </row>
    <row r="74" spans="2:13" ht="25.5">
      <c r="B74" s="47" t="s">
        <v>17</v>
      </c>
      <c r="C74" s="176">
        <v>306</v>
      </c>
      <c r="D74" s="177" t="s">
        <v>73</v>
      </c>
      <c r="E74" s="212" t="s">
        <v>81</v>
      </c>
      <c r="F74" s="62" t="s">
        <v>45</v>
      </c>
      <c r="G74" s="43" t="s">
        <v>36</v>
      </c>
      <c r="H74" s="43" t="s">
        <v>36</v>
      </c>
      <c r="I74" s="43" t="s">
        <v>36</v>
      </c>
      <c r="J74" s="44" t="s">
        <v>145</v>
      </c>
      <c r="K74" s="43" t="s">
        <v>36</v>
      </c>
      <c r="L74" s="48" t="s">
        <v>18</v>
      </c>
      <c r="M74" s="211">
        <f>SUM(M75)</f>
        <v>539.8</v>
      </c>
    </row>
    <row r="75" spans="2:13" ht="38.25">
      <c r="B75" s="49" t="s">
        <v>19</v>
      </c>
      <c r="C75" s="176">
        <v>306</v>
      </c>
      <c r="D75" s="177" t="s">
        <v>73</v>
      </c>
      <c r="E75" s="212" t="s">
        <v>81</v>
      </c>
      <c r="F75" s="62" t="s">
        <v>45</v>
      </c>
      <c r="G75" s="51" t="s">
        <v>36</v>
      </c>
      <c r="H75" s="51" t="s">
        <v>36</v>
      </c>
      <c r="I75" s="51" t="s">
        <v>36</v>
      </c>
      <c r="J75" s="52" t="s">
        <v>145</v>
      </c>
      <c r="K75" s="51" t="s">
        <v>36</v>
      </c>
      <c r="L75" s="53" t="s">
        <v>20</v>
      </c>
      <c r="M75" s="213">
        <v>539.8</v>
      </c>
    </row>
    <row r="76" spans="2:13" ht="12.75" hidden="1">
      <c r="B76" s="66" t="s">
        <v>51</v>
      </c>
      <c r="C76" s="176">
        <v>306</v>
      </c>
      <c r="D76" s="177" t="s">
        <v>73</v>
      </c>
      <c r="E76" s="212" t="s">
        <v>81</v>
      </c>
      <c r="F76" s="62" t="s">
        <v>130</v>
      </c>
      <c r="G76" s="43" t="s">
        <v>36</v>
      </c>
      <c r="H76" s="43" t="s">
        <v>36</v>
      </c>
      <c r="I76" s="43" t="s">
        <v>36</v>
      </c>
      <c r="J76" s="67" t="s">
        <v>52</v>
      </c>
      <c r="K76" s="43" t="s">
        <v>36</v>
      </c>
      <c r="L76" s="68"/>
      <c r="M76" s="211">
        <f>M77</f>
        <v>0</v>
      </c>
    </row>
    <row r="77" spans="2:13" ht="25.5" hidden="1">
      <c r="B77" s="49" t="s">
        <v>17</v>
      </c>
      <c r="C77" s="176">
        <v>306</v>
      </c>
      <c r="D77" s="177" t="s">
        <v>73</v>
      </c>
      <c r="E77" s="212" t="s">
        <v>81</v>
      </c>
      <c r="F77" s="62" t="s">
        <v>130</v>
      </c>
      <c r="G77" s="51" t="s">
        <v>36</v>
      </c>
      <c r="H77" s="51" t="s">
        <v>36</v>
      </c>
      <c r="I77" s="51" t="s">
        <v>36</v>
      </c>
      <c r="J77" s="69" t="s">
        <v>52</v>
      </c>
      <c r="K77" s="51" t="s">
        <v>36</v>
      </c>
      <c r="L77" s="53" t="s">
        <v>18</v>
      </c>
      <c r="M77" s="213">
        <f>M78</f>
        <v>0</v>
      </c>
    </row>
    <row r="78" spans="2:13" ht="38.25" hidden="1">
      <c r="B78" s="47" t="s">
        <v>19</v>
      </c>
      <c r="C78" s="176">
        <v>306</v>
      </c>
      <c r="D78" s="177" t="s">
        <v>73</v>
      </c>
      <c r="E78" s="212" t="s">
        <v>81</v>
      </c>
      <c r="F78" s="62" t="s">
        <v>130</v>
      </c>
      <c r="G78" s="43" t="s">
        <v>36</v>
      </c>
      <c r="H78" s="43" t="s">
        <v>36</v>
      </c>
      <c r="I78" s="43" t="s">
        <v>36</v>
      </c>
      <c r="J78" s="67" t="s">
        <v>52</v>
      </c>
      <c r="K78" s="43" t="s">
        <v>36</v>
      </c>
      <c r="L78" s="48" t="s">
        <v>20</v>
      </c>
      <c r="M78" s="211">
        <v>0</v>
      </c>
    </row>
    <row r="79" spans="2:13" ht="51" hidden="1">
      <c r="B79" s="76" t="s">
        <v>54</v>
      </c>
      <c r="C79" s="193">
        <v>306</v>
      </c>
      <c r="D79" s="204" t="s">
        <v>73</v>
      </c>
      <c r="E79" s="209" t="s">
        <v>81</v>
      </c>
      <c r="F79" s="62" t="s">
        <v>130</v>
      </c>
      <c r="G79" s="72" t="s">
        <v>36</v>
      </c>
      <c r="H79" s="72" t="s">
        <v>36</v>
      </c>
      <c r="I79" s="72" t="s">
        <v>36</v>
      </c>
      <c r="J79" s="73" t="s">
        <v>56</v>
      </c>
      <c r="K79" s="72" t="s">
        <v>36</v>
      </c>
      <c r="L79" s="68"/>
      <c r="M79" s="208">
        <f>SUM(M80)</f>
        <v>0</v>
      </c>
    </row>
    <row r="80" spans="2:13" ht="25.5" hidden="1">
      <c r="B80" s="49" t="s">
        <v>17</v>
      </c>
      <c r="C80" s="176">
        <v>306</v>
      </c>
      <c r="D80" s="177" t="s">
        <v>73</v>
      </c>
      <c r="E80" s="212" t="s">
        <v>81</v>
      </c>
      <c r="F80" s="62" t="s">
        <v>130</v>
      </c>
      <c r="G80" s="51" t="s">
        <v>36</v>
      </c>
      <c r="H80" s="51" t="s">
        <v>36</v>
      </c>
      <c r="I80" s="51" t="s">
        <v>36</v>
      </c>
      <c r="J80" s="52" t="s">
        <v>56</v>
      </c>
      <c r="K80" s="51" t="s">
        <v>36</v>
      </c>
      <c r="L80" s="53" t="s">
        <v>18</v>
      </c>
      <c r="M80" s="213">
        <f>M81</f>
        <v>0</v>
      </c>
    </row>
    <row r="81" spans="2:13" ht="38.25" hidden="1">
      <c r="B81" s="47" t="s">
        <v>19</v>
      </c>
      <c r="C81" s="176">
        <v>306</v>
      </c>
      <c r="D81" s="177" t="s">
        <v>73</v>
      </c>
      <c r="E81" s="212" t="s">
        <v>81</v>
      </c>
      <c r="F81" s="62" t="s">
        <v>130</v>
      </c>
      <c r="G81" s="43" t="s">
        <v>36</v>
      </c>
      <c r="H81" s="43" t="s">
        <v>36</v>
      </c>
      <c r="I81" s="43" t="s">
        <v>36</v>
      </c>
      <c r="J81" s="44" t="s">
        <v>56</v>
      </c>
      <c r="K81" s="43" t="s">
        <v>36</v>
      </c>
      <c r="L81" s="48" t="s">
        <v>20</v>
      </c>
      <c r="M81" s="211"/>
    </row>
    <row r="82" spans="2:13" ht="25.5" hidden="1">
      <c r="B82" s="34" t="s">
        <v>84</v>
      </c>
      <c r="C82" s="193">
        <v>306</v>
      </c>
      <c r="D82" s="204" t="s">
        <v>73</v>
      </c>
      <c r="E82" s="204" t="s">
        <v>85</v>
      </c>
      <c r="F82" s="71"/>
      <c r="G82" s="72"/>
      <c r="H82" s="72"/>
      <c r="I82" s="72"/>
      <c r="J82" s="74"/>
      <c r="K82" s="72"/>
      <c r="L82" s="68"/>
      <c r="M82" s="208">
        <f>M83</f>
        <v>0</v>
      </c>
    </row>
    <row r="83" spans="2:13" ht="25.5" hidden="1">
      <c r="B83" s="49" t="s">
        <v>28</v>
      </c>
      <c r="C83" s="193">
        <v>306</v>
      </c>
      <c r="D83" s="56" t="s">
        <v>73</v>
      </c>
      <c r="E83" s="56" t="s">
        <v>85</v>
      </c>
      <c r="F83" s="62" t="s">
        <v>45</v>
      </c>
      <c r="G83" s="63" t="s">
        <v>36</v>
      </c>
      <c r="H83" s="63" t="s">
        <v>36</v>
      </c>
      <c r="I83" s="63" t="s">
        <v>36</v>
      </c>
      <c r="J83" s="64" t="s">
        <v>57</v>
      </c>
      <c r="K83" s="63" t="s">
        <v>36</v>
      </c>
      <c r="L83" s="65"/>
      <c r="M83" s="214">
        <f>M84</f>
        <v>0</v>
      </c>
    </row>
    <row r="84" spans="2:13" ht="25.5" hidden="1">
      <c r="B84" s="47" t="s">
        <v>17</v>
      </c>
      <c r="C84" s="176">
        <v>306</v>
      </c>
      <c r="D84" s="177" t="s">
        <v>73</v>
      </c>
      <c r="E84" s="212" t="s">
        <v>85</v>
      </c>
      <c r="F84" s="42" t="s">
        <v>45</v>
      </c>
      <c r="G84" s="43" t="s">
        <v>36</v>
      </c>
      <c r="H84" s="43" t="s">
        <v>36</v>
      </c>
      <c r="I84" s="43" t="s">
        <v>36</v>
      </c>
      <c r="J84" s="44" t="s">
        <v>57</v>
      </c>
      <c r="K84" s="43" t="s">
        <v>36</v>
      </c>
      <c r="L84" s="48" t="s">
        <v>18</v>
      </c>
      <c r="M84" s="211">
        <f>M85</f>
        <v>0</v>
      </c>
    </row>
    <row r="85" spans="2:13" ht="38.25" hidden="1">
      <c r="B85" s="47" t="s">
        <v>19</v>
      </c>
      <c r="C85" s="176">
        <v>306</v>
      </c>
      <c r="D85" s="177" t="s">
        <v>73</v>
      </c>
      <c r="E85" s="212" t="s">
        <v>85</v>
      </c>
      <c r="F85" s="42" t="s">
        <v>45</v>
      </c>
      <c r="G85" s="43" t="s">
        <v>36</v>
      </c>
      <c r="H85" s="43" t="s">
        <v>36</v>
      </c>
      <c r="I85" s="43" t="s">
        <v>36</v>
      </c>
      <c r="J85" s="44" t="s">
        <v>57</v>
      </c>
      <c r="K85" s="43" t="s">
        <v>36</v>
      </c>
      <c r="L85" s="48" t="s">
        <v>20</v>
      </c>
      <c r="M85" s="211"/>
    </row>
    <row r="86" spans="2:13" ht="12.75">
      <c r="B86" s="55"/>
      <c r="C86" s="176"/>
      <c r="D86" s="56"/>
      <c r="E86" s="56"/>
      <c r="F86" s="62"/>
      <c r="G86" s="63"/>
      <c r="H86" s="63"/>
      <c r="I86" s="63"/>
      <c r="J86" s="64"/>
      <c r="K86" s="63"/>
      <c r="L86" s="65"/>
      <c r="M86" s="213"/>
    </row>
    <row r="87" spans="2:13" ht="12.75" hidden="1">
      <c r="B87" s="34" t="s">
        <v>87</v>
      </c>
      <c r="C87" s="193">
        <v>306</v>
      </c>
      <c r="D87" s="204" t="s">
        <v>88</v>
      </c>
      <c r="E87" s="204"/>
      <c r="F87" s="71"/>
      <c r="G87" s="72"/>
      <c r="H87" s="72"/>
      <c r="I87" s="72"/>
      <c r="J87" s="73"/>
      <c r="K87" s="72"/>
      <c r="L87" s="68"/>
      <c r="M87" s="208">
        <f>M88+M93</f>
        <v>342.90000000000003</v>
      </c>
    </row>
    <row r="88" spans="2:13" ht="12.75" hidden="1">
      <c r="B88" s="55" t="s">
        <v>139</v>
      </c>
      <c r="C88" s="193">
        <v>306</v>
      </c>
      <c r="D88" s="204" t="s">
        <v>88</v>
      </c>
      <c r="E88" s="56" t="s">
        <v>69</v>
      </c>
      <c r="F88" s="62"/>
      <c r="G88" s="63"/>
      <c r="H88" s="63"/>
      <c r="I88" s="63"/>
      <c r="J88" s="64"/>
      <c r="K88" s="63"/>
      <c r="L88" s="65"/>
      <c r="M88" s="214">
        <f>M89</f>
        <v>0</v>
      </c>
    </row>
    <row r="89" spans="2:13" ht="25.5" hidden="1">
      <c r="B89" s="55" t="s">
        <v>140</v>
      </c>
      <c r="C89" s="193">
        <v>306</v>
      </c>
      <c r="D89" s="204" t="s">
        <v>88</v>
      </c>
      <c r="E89" s="56" t="s">
        <v>69</v>
      </c>
      <c r="F89" s="62" t="s">
        <v>141</v>
      </c>
      <c r="G89" s="63" t="s">
        <v>36</v>
      </c>
      <c r="H89" s="63" t="s">
        <v>36</v>
      </c>
      <c r="I89" s="63" t="s">
        <v>36</v>
      </c>
      <c r="J89" s="64" t="s">
        <v>37</v>
      </c>
      <c r="K89" s="63"/>
      <c r="L89" s="65"/>
      <c r="M89" s="214">
        <f>M90</f>
        <v>0</v>
      </c>
    </row>
    <row r="90" spans="2:13" ht="12.75" hidden="1">
      <c r="B90" s="55" t="s">
        <v>142</v>
      </c>
      <c r="C90" s="193">
        <v>306</v>
      </c>
      <c r="D90" s="204" t="s">
        <v>88</v>
      </c>
      <c r="E90" s="56" t="s">
        <v>69</v>
      </c>
      <c r="F90" s="62" t="s">
        <v>141</v>
      </c>
      <c r="G90" s="43" t="s">
        <v>36</v>
      </c>
      <c r="H90" s="43" t="s">
        <v>36</v>
      </c>
      <c r="I90" s="43" t="s">
        <v>36</v>
      </c>
      <c r="J90" s="64" t="s">
        <v>143</v>
      </c>
      <c r="K90" s="63"/>
      <c r="L90" s="65"/>
      <c r="M90" s="214">
        <f>M91</f>
        <v>0</v>
      </c>
    </row>
    <row r="91" spans="2:13" ht="25.5" hidden="1">
      <c r="B91" s="47" t="s">
        <v>17</v>
      </c>
      <c r="C91" s="193">
        <v>306</v>
      </c>
      <c r="D91" s="204" t="s">
        <v>88</v>
      </c>
      <c r="E91" s="56" t="s">
        <v>69</v>
      </c>
      <c r="F91" s="62" t="s">
        <v>141</v>
      </c>
      <c r="G91" s="43" t="s">
        <v>36</v>
      </c>
      <c r="H91" s="43" t="s">
        <v>36</v>
      </c>
      <c r="I91" s="43" t="s">
        <v>36</v>
      </c>
      <c r="J91" s="64" t="s">
        <v>143</v>
      </c>
      <c r="K91" s="63"/>
      <c r="L91" s="65"/>
      <c r="M91" s="214">
        <f>M92</f>
        <v>0</v>
      </c>
    </row>
    <row r="92" spans="2:13" ht="38.25" hidden="1">
      <c r="B92" s="47" t="s">
        <v>19</v>
      </c>
      <c r="C92" s="193">
        <v>306</v>
      </c>
      <c r="D92" s="204" t="s">
        <v>88</v>
      </c>
      <c r="E92" s="56" t="s">
        <v>69</v>
      </c>
      <c r="F92" s="62" t="s">
        <v>141</v>
      </c>
      <c r="G92" s="43" t="s">
        <v>36</v>
      </c>
      <c r="H92" s="43" t="s">
        <v>36</v>
      </c>
      <c r="I92" s="43" t="s">
        <v>36</v>
      </c>
      <c r="J92" s="64" t="s">
        <v>143</v>
      </c>
      <c r="K92" s="63"/>
      <c r="L92" s="65"/>
      <c r="M92" s="214"/>
    </row>
    <row r="93" spans="2:13" ht="12.75">
      <c r="B93" s="55" t="s">
        <v>89</v>
      </c>
      <c r="C93" s="193">
        <v>306</v>
      </c>
      <c r="D93" s="56" t="s">
        <v>88</v>
      </c>
      <c r="E93" s="56" t="s">
        <v>78</v>
      </c>
      <c r="F93" s="62"/>
      <c r="G93" s="63"/>
      <c r="H93" s="63"/>
      <c r="I93" s="63"/>
      <c r="J93" s="64"/>
      <c r="K93" s="63"/>
      <c r="L93" s="65"/>
      <c r="M93" s="214">
        <f>SUM(M94)</f>
        <v>342.90000000000003</v>
      </c>
    </row>
    <row r="94" spans="2:13" ht="25.5">
      <c r="B94" s="34" t="s">
        <v>0</v>
      </c>
      <c r="C94" s="193">
        <v>306</v>
      </c>
      <c r="D94" s="204" t="s">
        <v>88</v>
      </c>
      <c r="E94" s="204" t="s">
        <v>78</v>
      </c>
      <c r="F94" s="71" t="s">
        <v>46</v>
      </c>
      <c r="G94" s="72" t="s">
        <v>36</v>
      </c>
      <c r="H94" s="72" t="s">
        <v>36</v>
      </c>
      <c r="I94" s="72" t="s">
        <v>36</v>
      </c>
      <c r="J94" s="73" t="s">
        <v>37</v>
      </c>
      <c r="K94" s="72" t="s">
        <v>36</v>
      </c>
      <c r="L94" s="68"/>
      <c r="M94" s="208">
        <f>M104+M107+M110+M98+M95+M101</f>
        <v>342.90000000000003</v>
      </c>
    </row>
    <row r="95" spans="2:13" ht="25.5">
      <c r="B95" s="129" t="s">
        <v>102</v>
      </c>
      <c r="C95" s="176">
        <v>306</v>
      </c>
      <c r="D95" s="177" t="s">
        <v>88</v>
      </c>
      <c r="E95" s="177" t="s">
        <v>78</v>
      </c>
      <c r="F95" s="71" t="s">
        <v>46</v>
      </c>
      <c r="G95" s="43" t="s">
        <v>36</v>
      </c>
      <c r="H95" s="43" t="s">
        <v>36</v>
      </c>
      <c r="I95" s="43" t="s">
        <v>36</v>
      </c>
      <c r="J95" s="44" t="s">
        <v>156</v>
      </c>
      <c r="K95" s="43" t="s">
        <v>36</v>
      </c>
      <c r="L95" s="68"/>
      <c r="M95" s="211">
        <f>M96</f>
        <v>289.1</v>
      </c>
    </row>
    <row r="96" spans="2:13" ht="25.5">
      <c r="B96" s="47" t="s">
        <v>17</v>
      </c>
      <c r="C96" s="176">
        <v>306</v>
      </c>
      <c r="D96" s="177" t="s">
        <v>88</v>
      </c>
      <c r="E96" s="177" t="s">
        <v>78</v>
      </c>
      <c r="F96" s="71" t="s">
        <v>46</v>
      </c>
      <c r="G96" s="43" t="s">
        <v>36</v>
      </c>
      <c r="H96" s="43" t="s">
        <v>36</v>
      </c>
      <c r="I96" s="43" t="s">
        <v>36</v>
      </c>
      <c r="J96" s="44" t="s">
        <v>156</v>
      </c>
      <c r="K96" s="43" t="s">
        <v>36</v>
      </c>
      <c r="L96" s="48" t="s">
        <v>18</v>
      </c>
      <c r="M96" s="211">
        <f>M97</f>
        <v>289.1</v>
      </c>
    </row>
    <row r="97" spans="2:13" ht="38.25">
      <c r="B97" s="47" t="s">
        <v>19</v>
      </c>
      <c r="C97" s="176">
        <v>306</v>
      </c>
      <c r="D97" s="177" t="s">
        <v>88</v>
      </c>
      <c r="E97" s="177" t="s">
        <v>78</v>
      </c>
      <c r="F97" s="71" t="s">
        <v>46</v>
      </c>
      <c r="G97" s="43" t="s">
        <v>36</v>
      </c>
      <c r="H97" s="43" t="s">
        <v>36</v>
      </c>
      <c r="I97" s="43" t="s">
        <v>36</v>
      </c>
      <c r="J97" s="44" t="s">
        <v>156</v>
      </c>
      <c r="K97" s="43" t="s">
        <v>36</v>
      </c>
      <c r="L97" s="48" t="s">
        <v>20</v>
      </c>
      <c r="M97" s="211">
        <v>289.1</v>
      </c>
    </row>
    <row r="98" spans="2:13" ht="38.25">
      <c r="B98" s="130" t="s">
        <v>103</v>
      </c>
      <c r="C98" s="176">
        <v>306</v>
      </c>
      <c r="D98" s="177" t="s">
        <v>88</v>
      </c>
      <c r="E98" s="177" t="s">
        <v>78</v>
      </c>
      <c r="F98" s="71" t="s">
        <v>46</v>
      </c>
      <c r="G98" s="43" t="s">
        <v>36</v>
      </c>
      <c r="H98" s="43" t="s">
        <v>36</v>
      </c>
      <c r="I98" s="43" t="s">
        <v>36</v>
      </c>
      <c r="J98" s="44" t="s">
        <v>100</v>
      </c>
      <c r="K98" s="43" t="s">
        <v>36</v>
      </c>
      <c r="L98" s="68"/>
      <c r="M98" s="211">
        <f>M99</f>
        <v>11</v>
      </c>
    </row>
    <row r="99" spans="2:13" ht="25.5">
      <c r="B99" s="47" t="s">
        <v>17</v>
      </c>
      <c r="C99" s="176">
        <v>306</v>
      </c>
      <c r="D99" s="177" t="s">
        <v>88</v>
      </c>
      <c r="E99" s="177" t="s">
        <v>78</v>
      </c>
      <c r="F99" s="71" t="s">
        <v>46</v>
      </c>
      <c r="G99" s="43" t="s">
        <v>36</v>
      </c>
      <c r="H99" s="43" t="s">
        <v>36</v>
      </c>
      <c r="I99" s="43" t="s">
        <v>36</v>
      </c>
      <c r="J99" s="44" t="s">
        <v>100</v>
      </c>
      <c r="K99" s="43" t="s">
        <v>36</v>
      </c>
      <c r="L99" s="53" t="s">
        <v>18</v>
      </c>
      <c r="M99" s="211">
        <f>M100</f>
        <v>11</v>
      </c>
    </row>
    <row r="100" spans="2:17" ht="38.25">
      <c r="B100" s="47" t="s">
        <v>19</v>
      </c>
      <c r="C100" s="176">
        <v>306</v>
      </c>
      <c r="D100" s="177" t="s">
        <v>88</v>
      </c>
      <c r="E100" s="177" t="s">
        <v>78</v>
      </c>
      <c r="F100" s="71" t="s">
        <v>46</v>
      </c>
      <c r="G100" s="43" t="s">
        <v>36</v>
      </c>
      <c r="H100" s="43" t="s">
        <v>36</v>
      </c>
      <c r="I100" s="43" t="s">
        <v>36</v>
      </c>
      <c r="J100" s="44" t="s">
        <v>100</v>
      </c>
      <c r="K100" s="43" t="s">
        <v>36</v>
      </c>
      <c r="L100" s="48" t="s">
        <v>20</v>
      </c>
      <c r="M100" s="211">
        <v>11</v>
      </c>
      <c r="Q100" s="2">
        <v>2.5</v>
      </c>
    </row>
    <row r="101" spans="2:13" ht="12.75" hidden="1">
      <c r="B101" s="66" t="s">
        <v>51</v>
      </c>
      <c r="C101" s="176">
        <v>306</v>
      </c>
      <c r="D101" s="177" t="s">
        <v>88</v>
      </c>
      <c r="E101" s="177" t="s">
        <v>78</v>
      </c>
      <c r="F101" s="71" t="s">
        <v>46</v>
      </c>
      <c r="G101" s="43" t="s">
        <v>36</v>
      </c>
      <c r="H101" s="43" t="s">
        <v>36</v>
      </c>
      <c r="I101" s="43" t="s">
        <v>36</v>
      </c>
      <c r="J101" s="67" t="s">
        <v>52</v>
      </c>
      <c r="K101" s="43" t="s">
        <v>36</v>
      </c>
      <c r="L101" s="68"/>
      <c r="M101" s="211">
        <f>M102</f>
        <v>0</v>
      </c>
    </row>
    <row r="102" spans="2:13" ht="25.5" hidden="1">
      <c r="B102" s="49" t="s">
        <v>17</v>
      </c>
      <c r="C102" s="176">
        <v>306</v>
      </c>
      <c r="D102" s="177" t="s">
        <v>88</v>
      </c>
      <c r="E102" s="177" t="s">
        <v>78</v>
      </c>
      <c r="F102" s="71" t="s">
        <v>46</v>
      </c>
      <c r="G102" s="51" t="s">
        <v>36</v>
      </c>
      <c r="H102" s="51" t="s">
        <v>36</v>
      </c>
      <c r="I102" s="51" t="s">
        <v>36</v>
      </c>
      <c r="J102" s="69" t="s">
        <v>52</v>
      </c>
      <c r="K102" s="51" t="s">
        <v>36</v>
      </c>
      <c r="L102" s="53" t="s">
        <v>18</v>
      </c>
      <c r="M102" s="213">
        <f>M103</f>
        <v>0</v>
      </c>
    </row>
    <row r="103" spans="2:13" ht="38.25" hidden="1">
      <c r="B103" s="47" t="s">
        <v>19</v>
      </c>
      <c r="C103" s="176">
        <v>306</v>
      </c>
      <c r="D103" s="177" t="s">
        <v>88</v>
      </c>
      <c r="E103" s="177" t="s">
        <v>78</v>
      </c>
      <c r="F103" s="71" t="s">
        <v>46</v>
      </c>
      <c r="G103" s="43" t="s">
        <v>36</v>
      </c>
      <c r="H103" s="43" t="s">
        <v>36</v>
      </c>
      <c r="I103" s="43" t="s">
        <v>36</v>
      </c>
      <c r="J103" s="67" t="s">
        <v>52</v>
      </c>
      <c r="K103" s="43" t="s">
        <v>36</v>
      </c>
      <c r="L103" s="48" t="s">
        <v>20</v>
      </c>
      <c r="M103" s="211"/>
    </row>
    <row r="104" spans="2:13" ht="12.75">
      <c r="B104" s="77" t="s">
        <v>61</v>
      </c>
      <c r="C104" s="176">
        <v>306</v>
      </c>
      <c r="D104" s="177" t="s">
        <v>88</v>
      </c>
      <c r="E104" s="177" t="s">
        <v>78</v>
      </c>
      <c r="F104" s="71" t="s">
        <v>46</v>
      </c>
      <c r="G104" s="43" t="s">
        <v>36</v>
      </c>
      <c r="H104" s="43" t="s">
        <v>36</v>
      </c>
      <c r="I104" s="43" t="s">
        <v>36</v>
      </c>
      <c r="J104" s="79" t="s">
        <v>58</v>
      </c>
      <c r="K104" s="43" t="s">
        <v>36</v>
      </c>
      <c r="L104" s="80"/>
      <c r="M104" s="221">
        <f>SUM(M105)</f>
        <v>22.8</v>
      </c>
    </row>
    <row r="105" spans="2:13" ht="25.5">
      <c r="B105" s="49" t="s">
        <v>17</v>
      </c>
      <c r="C105" s="176">
        <v>306</v>
      </c>
      <c r="D105" s="177" t="s">
        <v>88</v>
      </c>
      <c r="E105" s="177" t="s">
        <v>78</v>
      </c>
      <c r="F105" s="71" t="s">
        <v>46</v>
      </c>
      <c r="G105" s="51" t="s">
        <v>36</v>
      </c>
      <c r="H105" s="51" t="s">
        <v>36</v>
      </c>
      <c r="I105" s="51" t="s">
        <v>36</v>
      </c>
      <c r="J105" s="52" t="s">
        <v>58</v>
      </c>
      <c r="K105" s="51" t="s">
        <v>36</v>
      </c>
      <c r="L105" s="53" t="s">
        <v>18</v>
      </c>
      <c r="M105" s="213">
        <f>SUM(M106)</f>
        <v>22.8</v>
      </c>
    </row>
    <row r="106" spans="2:13" ht="38.25">
      <c r="B106" s="47" t="s">
        <v>19</v>
      </c>
      <c r="C106" s="176">
        <v>306</v>
      </c>
      <c r="D106" s="177" t="s">
        <v>88</v>
      </c>
      <c r="E106" s="177" t="s">
        <v>78</v>
      </c>
      <c r="F106" s="71" t="s">
        <v>46</v>
      </c>
      <c r="G106" s="43" t="s">
        <v>36</v>
      </c>
      <c r="H106" s="43" t="s">
        <v>36</v>
      </c>
      <c r="I106" s="43" t="s">
        <v>36</v>
      </c>
      <c r="J106" s="44" t="s">
        <v>58</v>
      </c>
      <c r="K106" s="43" t="s">
        <v>36</v>
      </c>
      <c r="L106" s="48" t="s">
        <v>20</v>
      </c>
      <c r="M106" s="211">
        <v>22.8</v>
      </c>
    </row>
    <row r="107" spans="2:13" ht="25.5">
      <c r="B107" s="77" t="s">
        <v>59</v>
      </c>
      <c r="C107" s="176">
        <v>306</v>
      </c>
      <c r="D107" s="222" t="s">
        <v>88</v>
      </c>
      <c r="E107" s="222" t="s">
        <v>78</v>
      </c>
      <c r="F107" s="71" t="s">
        <v>46</v>
      </c>
      <c r="G107" s="78" t="s">
        <v>36</v>
      </c>
      <c r="H107" s="78" t="s">
        <v>36</v>
      </c>
      <c r="I107" s="78" t="s">
        <v>36</v>
      </c>
      <c r="J107" s="79" t="s">
        <v>60</v>
      </c>
      <c r="K107" s="78" t="s">
        <v>36</v>
      </c>
      <c r="L107" s="80"/>
      <c r="M107" s="221">
        <f>M108</f>
        <v>20</v>
      </c>
    </row>
    <row r="108" spans="2:13" ht="25.5">
      <c r="B108" s="49" t="s">
        <v>17</v>
      </c>
      <c r="C108" s="176">
        <v>306</v>
      </c>
      <c r="D108" s="177" t="s">
        <v>88</v>
      </c>
      <c r="E108" s="177" t="s">
        <v>78</v>
      </c>
      <c r="F108" s="71" t="s">
        <v>46</v>
      </c>
      <c r="G108" s="51" t="s">
        <v>36</v>
      </c>
      <c r="H108" s="51" t="s">
        <v>36</v>
      </c>
      <c r="I108" s="51" t="s">
        <v>36</v>
      </c>
      <c r="J108" s="52" t="s">
        <v>60</v>
      </c>
      <c r="K108" s="51" t="s">
        <v>36</v>
      </c>
      <c r="L108" s="53" t="s">
        <v>18</v>
      </c>
      <c r="M108" s="213">
        <f>M109</f>
        <v>20</v>
      </c>
    </row>
    <row r="109" spans="2:13" ht="38.25">
      <c r="B109" s="47" t="s">
        <v>19</v>
      </c>
      <c r="C109" s="176">
        <v>306</v>
      </c>
      <c r="D109" s="177" t="s">
        <v>88</v>
      </c>
      <c r="E109" s="177" t="s">
        <v>78</v>
      </c>
      <c r="F109" s="127" t="s">
        <v>46</v>
      </c>
      <c r="G109" s="128" t="s">
        <v>36</v>
      </c>
      <c r="H109" s="128" t="s">
        <v>36</v>
      </c>
      <c r="I109" s="128" t="s">
        <v>36</v>
      </c>
      <c r="J109" s="223" t="s">
        <v>60</v>
      </c>
      <c r="K109" s="128" t="s">
        <v>36</v>
      </c>
      <c r="L109" s="48" t="s">
        <v>20</v>
      </c>
      <c r="M109" s="211">
        <v>20</v>
      </c>
    </row>
    <row r="110" spans="2:13" ht="25.5" hidden="1">
      <c r="B110" s="130" t="s">
        <v>104</v>
      </c>
      <c r="C110" s="176">
        <v>306</v>
      </c>
      <c r="D110" s="177" t="s">
        <v>88</v>
      </c>
      <c r="E110" s="177" t="s">
        <v>78</v>
      </c>
      <c r="F110" s="127" t="s">
        <v>46</v>
      </c>
      <c r="G110" s="128" t="s">
        <v>36</v>
      </c>
      <c r="H110" s="128" t="s">
        <v>36</v>
      </c>
      <c r="I110" s="128" t="s">
        <v>36</v>
      </c>
      <c r="J110" s="44" t="s">
        <v>100</v>
      </c>
      <c r="K110" s="128" t="s">
        <v>36</v>
      </c>
      <c r="L110" s="44"/>
      <c r="M110" s="224">
        <f>M111</f>
        <v>0</v>
      </c>
    </row>
    <row r="111" spans="2:13" ht="25.5" hidden="1">
      <c r="B111" s="49" t="s">
        <v>17</v>
      </c>
      <c r="C111" s="176">
        <v>306</v>
      </c>
      <c r="D111" s="177" t="s">
        <v>88</v>
      </c>
      <c r="E111" s="177" t="s">
        <v>78</v>
      </c>
      <c r="F111" s="127" t="s">
        <v>46</v>
      </c>
      <c r="G111" s="128" t="s">
        <v>36</v>
      </c>
      <c r="H111" s="128" t="s">
        <v>36</v>
      </c>
      <c r="I111" s="128" t="s">
        <v>36</v>
      </c>
      <c r="J111" s="52" t="s">
        <v>100</v>
      </c>
      <c r="K111" s="128" t="s">
        <v>36</v>
      </c>
      <c r="L111" s="44" t="s">
        <v>18</v>
      </c>
      <c r="M111" s="224">
        <f>M112</f>
        <v>0</v>
      </c>
    </row>
    <row r="112" spans="2:13" ht="38.25" hidden="1">
      <c r="B112" s="47" t="s">
        <v>19</v>
      </c>
      <c r="C112" s="176">
        <v>306</v>
      </c>
      <c r="D112" s="177" t="s">
        <v>88</v>
      </c>
      <c r="E112" s="177" t="s">
        <v>78</v>
      </c>
      <c r="F112" s="127" t="s">
        <v>46</v>
      </c>
      <c r="G112" s="128" t="s">
        <v>36</v>
      </c>
      <c r="H112" s="128" t="s">
        <v>36</v>
      </c>
      <c r="I112" s="128" t="s">
        <v>36</v>
      </c>
      <c r="J112" s="44" t="s">
        <v>100</v>
      </c>
      <c r="K112" s="128" t="s">
        <v>36</v>
      </c>
      <c r="L112" s="44" t="s">
        <v>20</v>
      </c>
      <c r="M112" s="224"/>
    </row>
    <row r="113" spans="2:13" ht="12.75">
      <c r="B113" s="169"/>
      <c r="C113" s="176"/>
      <c r="D113" s="177"/>
      <c r="E113" s="177"/>
      <c r="F113" s="71"/>
      <c r="G113" s="43"/>
      <c r="H113" s="43"/>
      <c r="I113" s="43"/>
      <c r="J113" s="23"/>
      <c r="K113" s="43"/>
      <c r="L113" s="44"/>
      <c r="M113" s="224"/>
    </row>
    <row r="114" spans="2:13" ht="25.5">
      <c r="B114" s="34" t="s">
        <v>90</v>
      </c>
      <c r="C114" s="193">
        <v>306</v>
      </c>
      <c r="D114" s="204" t="s">
        <v>92</v>
      </c>
      <c r="E114" s="204"/>
      <c r="F114" s="37"/>
      <c r="G114" s="38"/>
      <c r="H114" s="38"/>
      <c r="I114" s="38"/>
      <c r="J114" s="39"/>
      <c r="K114" s="38"/>
      <c r="L114" s="68"/>
      <c r="M114" s="208">
        <f>SUM(M115)</f>
        <v>3753.9</v>
      </c>
    </row>
    <row r="115" spans="2:13" ht="12.75">
      <c r="B115" s="34" t="s">
        <v>91</v>
      </c>
      <c r="C115" s="193">
        <v>306</v>
      </c>
      <c r="D115" s="204" t="s">
        <v>92</v>
      </c>
      <c r="E115" s="204" t="s">
        <v>69</v>
      </c>
      <c r="F115" s="71"/>
      <c r="G115" s="72"/>
      <c r="H115" s="72"/>
      <c r="I115" s="72"/>
      <c r="J115" s="73"/>
      <c r="K115" s="72"/>
      <c r="L115" s="68"/>
      <c r="M115" s="208">
        <f>M116</f>
        <v>3753.9</v>
      </c>
    </row>
    <row r="116" spans="2:13" ht="12.75">
      <c r="B116" s="55" t="s">
        <v>14</v>
      </c>
      <c r="C116" s="193">
        <v>306</v>
      </c>
      <c r="D116" s="56" t="s">
        <v>92</v>
      </c>
      <c r="E116" s="56" t="s">
        <v>69</v>
      </c>
      <c r="F116" s="62" t="s">
        <v>48</v>
      </c>
      <c r="G116" s="63" t="s">
        <v>36</v>
      </c>
      <c r="H116" s="63" t="s">
        <v>36</v>
      </c>
      <c r="I116" s="63" t="s">
        <v>36</v>
      </c>
      <c r="J116" s="64" t="s">
        <v>37</v>
      </c>
      <c r="K116" s="63" t="s">
        <v>36</v>
      </c>
      <c r="L116" s="70"/>
      <c r="M116" s="214">
        <f>M120+M132+M135+M123+M117+M126+M129</f>
        <v>3753.9</v>
      </c>
    </row>
    <row r="117" spans="2:13" ht="25.5" hidden="1">
      <c r="B117" s="129" t="s">
        <v>102</v>
      </c>
      <c r="C117" s="176">
        <v>306</v>
      </c>
      <c r="D117" s="222" t="s">
        <v>92</v>
      </c>
      <c r="E117" s="222" t="s">
        <v>69</v>
      </c>
      <c r="F117" s="50" t="s">
        <v>48</v>
      </c>
      <c r="G117" s="78" t="s">
        <v>36</v>
      </c>
      <c r="H117" s="78" t="s">
        <v>36</v>
      </c>
      <c r="I117" s="78" t="s">
        <v>36</v>
      </c>
      <c r="J117" s="52" t="s">
        <v>101</v>
      </c>
      <c r="K117" s="78" t="s">
        <v>36</v>
      </c>
      <c r="L117" s="70"/>
      <c r="M117" s="213">
        <f>M118</f>
        <v>0</v>
      </c>
    </row>
    <row r="118" spans="2:13" ht="25.5" hidden="1">
      <c r="B118" s="49" t="s">
        <v>17</v>
      </c>
      <c r="C118" s="176">
        <v>306</v>
      </c>
      <c r="D118" s="222" t="s">
        <v>92</v>
      </c>
      <c r="E118" s="222" t="s">
        <v>69</v>
      </c>
      <c r="F118" s="50" t="s">
        <v>48</v>
      </c>
      <c r="G118" s="78" t="s">
        <v>36</v>
      </c>
      <c r="H118" s="78" t="s">
        <v>36</v>
      </c>
      <c r="I118" s="78" t="s">
        <v>36</v>
      </c>
      <c r="J118" s="52" t="s">
        <v>101</v>
      </c>
      <c r="K118" s="78" t="s">
        <v>36</v>
      </c>
      <c r="L118" s="53" t="s">
        <v>18</v>
      </c>
      <c r="M118" s="213">
        <f>M119</f>
        <v>0</v>
      </c>
    </row>
    <row r="119" spans="2:15" ht="38.25" hidden="1">
      <c r="B119" s="47" t="s">
        <v>19</v>
      </c>
      <c r="C119" s="176">
        <v>306</v>
      </c>
      <c r="D119" s="222" t="s">
        <v>92</v>
      </c>
      <c r="E119" s="222" t="s">
        <v>69</v>
      </c>
      <c r="F119" s="50" t="s">
        <v>48</v>
      </c>
      <c r="G119" s="78" t="s">
        <v>36</v>
      </c>
      <c r="H119" s="78" t="s">
        <v>36</v>
      </c>
      <c r="I119" s="78" t="s">
        <v>36</v>
      </c>
      <c r="J119" s="52" t="s">
        <v>101</v>
      </c>
      <c r="K119" s="78" t="s">
        <v>36</v>
      </c>
      <c r="L119" s="53" t="s">
        <v>20</v>
      </c>
      <c r="M119" s="213"/>
      <c r="O119" s="2">
        <v>75</v>
      </c>
    </row>
    <row r="120" spans="2:13" ht="38.25" hidden="1">
      <c r="B120" s="130" t="s">
        <v>103</v>
      </c>
      <c r="C120" s="176">
        <v>306</v>
      </c>
      <c r="D120" s="222" t="s">
        <v>92</v>
      </c>
      <c r="E120" s="222" t="s">
        <v>69</v>
      </c>
      <c r="F120" s="62" t="s">
        <v>48</v>
      </c>
      <c r="G120" s="78" t="s">
        <v>36</v>
      </c>
      <c r="H120" s="78" t="s">
        <v>36</v>
      </c>
      <c r="I120" s="78" t="s">
        <v>36</v>
      </c>
      <c r="J120" s="44" t="s">
        <v>156</v>
      </c>
      <c r="K120" s="78" t="s">
        <v>36</v>
      </c>
      <c r="L120" s="80"/>
      <c r="M120" s="221">
        <f>M121</f>
        <v>0</v>
      </c>
    </row>
    <row r="121" spans="2:13" ht="25.5" hidden="1">
      <c r="B121" s="49" t="s">
        <v>17</v>
      </c>
      <c r="C121" s="176">
        <v>306</v>
      </c>
      <c r="D121" s="210" t="s">
        <v>92</v>
      </c>
      <c r="E121" s="210" t="s">
        <v>69</v>
      </c>
      <c r="F121" s="62" t="s">
        <v>48</v>
      </c>
      <c r="G121" s="51" t="s">
        <v>36</v>
      </c>
      <c r="H121" s="51" t="s">
        <v>36</v>
      </c>
      <c r="I121" s="51" t="s">
        <v>36</v>
      </c>
      <c r="J121" s="44" t="s">
        <v>156</v>
      </c>
      <c r="K121" s="51" t="s">
        <v>36</v>
      </c>
      <c r="L121" s="53" t="s">
        <v>18</v>
      </c>
      <c r="M121" s="213">
        <f>M122</f>
        <v>0</v>
      </c>
    </row>
    <row r="122" spans="2:15" ht="38.25" hidden="1">
      <c r="B122" s="47" t="s">
        <v>19</v>
      </c>
      <c r="C122" s="176">
        <v>306</v>
      </c>
      <c r="D122" s="177" t="s">
        <v>92</v>
      </c>
      <c r="E122" s="177" t="s">
        <v>69</v>
      </c>
      <c r="F122" s="62" t="s">
        <v>48</v>
      </c>
      <c r="G122" s="43" t="s">
        <v>36</v>
      </c>
      <c r="H122" s="43" t="s">
        <v>36</v>
      </c>
      <c r="I122" s="43" t="s">
        <v>36</v>
      </c>
      <c r="J122" s="44" t="s">
        <v>156</v>
      </c>
      <c r="K122" s="43" t="s">
        <v>36</v>
      </c>
      <c r="L122" s="48" t="s">
        <v>20</v>
      </c>
      <c r="M122" s="211"/>
      <c r="O122" s="2">
        <v>25</v>
      </c>
    </row>
    <row r="123" spans="2:13" ht="25.5">
      <c r="B123" s="49" t="s">
        <v>99</v>
      </c>
      <c r="C123" s="176">
        <v>306</v>
      </c>
      <c r="D123" s="210" t="s">
        <v>92</v>
      </c>
      <c r="E123" s="210" t="s">
        <v>69</v>
      </c>
      <c r="F123" s="62" t="s">
        <v>48</v>
      </c>
      <c r="G123" s="51" t="s">
        <v>36</v>
      </c>
      <c r="H123" s="51" t="s">
        <v>36</v>
      </c>
      <c r="I123" s="51" t="s">
        <v>36</v>
      </c>
      <c r="J123" s="52" t="s">
        <v>98</v>
      </c>
      <c r="K123" s="51" t="s">
        <v>36</v>
      </c>
      <c r="L123" s="53"/>
      <c r="M123" s="213">
        <f>M124</f>
        <v>6.5</v>
      </c>
    </row>
    <row r="124" spans="2:13" ht="25.5">
      <c r="B124" s="49" t="s">
        <v>17</v>
      </c>
      <c r="C124" s="176">
        <v>306</v>
      </c>
      <c r="D124" s="210" t="s">
        <v>92</v>
      </c>
      <c r="E124" s="210" t="s">
        <v>69</v>
      </c>
      <c r="F124" s="62" t="s">
        <v>48</v>
      </c>
      <c r="G124" s="51" t="s">
        <v>36</v>
      </c>
      <c r="H124" s="51" t="s">
        <v>36</v>
      </c>
      <c r="I124" s="51" t="s">
        <v>36</v>
      </c>
      <c r="J124" s="52" t="s">
        <v>98</v>
      </c>
      <c r="K124" s="51" t="s">
        <v>36</v>
      </c>
      <c r="L124" s="53" t="s">
        <v>18</v>
      </c>
      <c r="M124" s="213">
        <f>M125</f>
        <v>6.5</v>
      </c>
    </row>
    <row r="125" spans="2:13" ht="38.25">
      <c r="B125" s="47" t="s">
        <v>19</v>
      </c>
      <c r="C125" s="176">
        <v>306</v>
      </c>
      <c r="D125" s="210" t="s">
        <v>92</v>
      </c>
      <c r="E125" s="210" t="s">
        <v>69</v>
      </c>
      <c r="F125" s="62" t="s">
        <v>48</v>
      </c>
      <c r="G125" s="51" t="s">
        <v>36</v>
      </c>
      <c r="H125" s="51" t="s">
        <v>36</v>
      </c>
      <c r="I125" s="51" t="s">
        <v>36</v>
      </c>
      <c r="J125" s="52" t="s">
        <v>98</v>
      </c>
      <c r="K125" s="51" t="s">
        <v>36</v>
      </c>
      <c r="L125" s="53" t="s">
        <v>20</v>
      </c>
      <c r="M125" s="213">
        <v>6.5</v>
      </c>
    </row>
    <row r="126" spans="2:13" ht="76.5" hidden="1">
      <c r="B126" s="136" t="s">
        <v>158</v>
      </c>
      <c r="C126" s="225">
        <v>306</v>
      </c>
      <c r="D126" s="222" t="s">
        <v>92</v>
      </c>
      <c r="E126" s="222" t="s">
        <v>69</v>
      </c>
      <c r="F126" s="62" t="s">
        <v>48</v>
      </c>
      <c r="G126" s="78" t="s">
        <v>36</v>
      </c>
      <c r="H126" s="78" t="s">
        <v>36</v>
      </c>
      <c r="I126" s="78" t="s">
        <v>36</v>
      </c>
      <c r="J126" s="79" t="s">
        <v>157</v>
      </c>
      <c r="K126" s="78" t="s">
        <v>36</v>
      </c>
      <c r="L126" s="80"/>
      <c r="M126" s="221">
        <f>M127</f>
        <v>0</v>
      </c>
    </row>
    <row r="127" spans="2:13" ht="38.25" hidden="1">
      <c r="B127" s="49" t="s">
        <v>3</v>
      </c>
      <c r="C127" s="176">
        <v>306</v>
      </c>
      <c r="D127" s="210" t="s">
        <v>92</v>
      </c>
      <c r="E127" s="210" t="s">
        <v>69</v>
      </c>
      <c r="F127" s="62" t="s">
        <v>48</v>
      </c>
      <c r="G127" s="51" t="s">
        <v>36</v>
      </c>
      <c r="H127" s="51" t="s">
        <v>36</v>
      </c>
      <c r="I127" s="51" t="s">
        <v>36</v>
      </c>
      <c r="J127" s="79" t="s">
        <v>157</v>
      </c>
      <c r="K127" s="51" t="s">
        <v>36</v>
      </c>
      <c r="L127" s="53" t="s">
        <v>47</v>
      </c>
      <c r="M127" s="213">
        <f>M128</f>
        <v>0</v>
      </c>
    </row>
    <row r="128" spans="2:13" ht="12.75" hidden="1">
      <c r="B128" s="47" t="s">
        <v>4</v>
      </c>
      <c r="C128" s="176">
        <v>306</v>
      </c>
      <c r="D128" s="177" t="s">
        <v>92</v>
      </c>
      <c r="E128" s="177" t="s">
        <v>69</v>
      </c>
      <c r="F128" s="62" t="s">
        <v>48</v>
      </c>
      <c r="G128" s="43" t="s">
        <v>36</v>
      </c>
      <c r="H128" s="43" t="s">
        <v>36</v>
      </c>
      <c r="I128" s="43" t="s">
        <v>36</v>
      </c>
      <c r="J128" s="79" t="s">
        <v>157</v>
      </c>
      <c r="K128" s="43" t="s">
        <v>36</v>
      </c>
      <c r="L128" s="48" t="s">
        <v>5</v>
      </c>
      <c r="M128" s="211"/>
    </row>
    <row r="129" spans="2:13" ht="89.25" hidden="1">
      <c r="B129" s="136" t="s">
        <v>165</v>
      </c>
      <c r="C129" s="225">
        <v>306</v>
      </c>
      <c r="D129" s="222" t="s">
        <v>92</v>
      </c>
      <c r="E129" s="222" t="s">
        <v>69</v>
      </c>
      <c r="F129" s="62" t="s">
        <v>48</v>
      </c>
      <c r="G129" s="78" t="s">
        <v>36</v>
      </c>
      <c r="H129" s="78" t="s">
        <v>36</v>
      </c>
      <c r="I129" s="78" t="s">
        <v>36</v>
      </c>
      <c r="J129" s="79" t="s">
        <v>164</v>
      </c>
      <c r="K129" s="78" t="s">
        <v>36</v>
      </c>
      <c r="L129" s="80"/>
      <c r="M129" s="221">
        <f>M130</f>
        <v>0</v>
      </c>
    </row>
    <row r="130" spans="2:13" ht="38.25" hidden="1">
      <c r="B130" s="49" t="s">
        <v>3</v>
      </c>
      <c r="C130" s="176">
        <v>306</v>
      </c>
      <c r="D130" s="210" t="s">
        <v>92</v>
      </c>
      <c r="E130" s="210" t="s">
        <v>69</v>
      </c>
      <c r="F130" s="62" t="s">
        <v>48</v>
      </c>
      <c r="G130" s="51" t="s">
        <v>36</v>
      </c>
      <c r="H130" s="51" t="s">
        <v>36</v>
      </c>
      <c r="I130" s="51" t="s">
        <v>36</v>
      </c>
      <c r="J130" s="79" t="s">
        <v>164</v>
      </c>
      <c r="K130" s="51" t="s">
        <v>36</v>
      </c>
      <c r="L130" s="53" t="s">
        <v>47</v>
      </c>
      <c r="M130" s="213">
        <f>M131</f>
        <v>0</v>
      </c>
    </row>
    <row r="131" spans="2:13" ht="12.75" hidden="1">
      <c r="B131" s="47" t="s">
        <v>4</v>
      </c>
      <c r="C131" s="176">
        <v>306</v>
      </c>
      <c r="D131" s="177" t="s">
        <v>92</v>
      </c>
      <c r="E131" s="177" t="s">
        <v>69</v>
      </c>
      <c r="F131" s="62" t="s">
        <v>48</v>
      </c>
      <c r="G131" s="43" t="s">
        <v>36</v>
      </c>
      <c r="H131" s="43" t="s">
        <v>36</v>
      </c>
      <c r="I131" s="43" t="s">
        <v>36</v>
      </c>
      <c r="J131" s="79" t="s">
        <v>164</v>
      </c>
      <c r="K131" s="43" t="s">
        <v>36</v>
      </c>
      <c r="L131" s="48" t="s">
        <v>5</v>
      </c>
      <c r="M131" s="211"/>
    </row>
    <row r="132" spans="2:13" ht="63.75">
      <c r="B132" s="82" t="s">
        <v>195</v>
      </c>
      <c r="C132" s="176">
        <v>306</v>
      </c>
      <c r="D132" s="226" t="s">
        <v>92</v>
      </c>
      <c r="E132" s="226" t="s">
        <v>69</v>
      </c>
      <c r="F132" s="62" t="s">
        <v>48</v>
      </c>
      <c r="G132" s="83" t="s">
        <v>36</v>
      </c>
      <c r="H132" s="83" t="s">
        <v>36</v>
      </c>
      <c r="I132" s="83" t="s">
        <v>36</v>
      </c>
      <c r="J132" s="84" t="s">
        <v>191</v>
      </c>
      <c r="K132" s="83" t="s">
        <v>36</v>
      </c>
      <c r="L132" s="85"/>
      <c r="M132" s="227">
        <f>M133</f>
        <v>3746.9</v>
      </c>
    </row>
    <row r="133" spans="2:13" ht="12.75">
      <c r="B133" s="47" t="s">
        <v>194</v>
      </c>
      <c r="C133" s="176">
        <v>306</v>
      </c>
      <c r="D133" s="177" t="s">
        <v>92</v>
      </c>
      <c r="E133" s="177" t="s">
        <v>69</v>
      </c>
      <c r="F133" s="62" t="s">
        <v>48</v>
      </c>
      <c r="G133" s="43" t="s">
        <v>36</v>
      </c>
      <c r="H133" s="43" t="s">
        <v>36</v>
      </c>
      <c r="I133" s="43" t="s">
        <v>36</v>
      </c>
      <c r="J133" s="44" t="s">
        <v>191</v>
      </c>
      <c r="K133" s="43" t="s">
        <v>36</v>
      </c>
      <c r="L133" s="48" t="s">
        <v>192</v>
      </c>
      <c r="M133" s="211">
        <f>M134</f>
        <v>3746.9</v>
      </c>
    </row>
    <row r="134" spans="2:13" ht="12.75">
      <c r="B134" s="49" t="s">
        <v>124</v>
      </c>
      <c r="C134" s="176">
        <v>306</v>
      </c>
      <c r="D134" s="210" t="s">
        <v>92</v>
      </c>
      <c r="E134" s="210" t="s">
        <v>69</v>
      </c>
      <c r="F134" s="62" t="s">
        <v>48</v>
      </c>
      <c r="G134" s="51" t="s">
        <v>36</v>
      </c>
      <c r="H134" s="51" t="s">
        <v>36</v>
      </c>
      <c r="I134" s="51" t="s">
        <v>36</v>
      </c>
      <c r="J134" s="52" t="s">
        <v>191</v>
      </c>
      <c r="K134" s="51" t="s">
        <v>36</v>
      </c>
      <c r="L134" s="53" t="s">
        <v>193</v>
      </c>
      <c r="M134" s="213">
        <v>3746.9</v>
      </c>
    </row>
    <row r="135" spans="2:13" ht="25.5">
      <c r="B135" s="82" t="s">
        <v>153</v>
      </c>
      <c r="C135" s="176">
        <v>306</v>
      </c>
      <c r="D135" s="210" t="s">
        <v>92</v>
      </c>
      <c r="E135" s="210" t="s">
        <v>69</v>
      </c>
      <c r="F135" s="62" t="s">
        <v>48</v>
      </c>
      <c r="G135" s="51" t="s">
        <v>36</v>
      </c>
      <c r="H135" s="51" t="s">
        <v>36</v>
      </c>
      <c r="I135" s="51" t="s">
        <v>36</v>
      </c>
      <c r="J135" s="52" t="s">
        <v>217</v>
      </c>
      <c r="K135" s="51" t="s">
        <v>36</v>
      </c>
      <c r="L135" s="53"/>
      <c r="M135" s="227">
        <f>M136</f>
        <v>0.5</v>
      </c>
    </row>
    <row r="136" spans="2:13" ht="25.5">
      <c r="B136" s="49" t="s">
        <v>17</v>
      </c>
      <c r="C136" s="176">
        <v>306</v>
      </c>
      <c r="D136" s="210" t="s">
        <v>92</v>
      </c>
      <c r="E136" s="210" t="s">
        <v>69</v>
      </c>
      <c r="F136" s="62" t="s">
        <v>48</v>
      </c>
      <c r="G136" s="51" t="s">
        <v>36</v>
      </c>
      <c r="H136" s="51" t="s">
        <v>36</v>
      </c>
      <c r="I136" s="51" t="s">
        <v>36</v>
      </c>
      <c r="J136" s="52" t="s">
        <v>217</v>
      </c>
      <c r="K136" s="51" t="s">
        <v>36</v>
      </c>
      <c r="L136" s="53" t="s">
        <v>18</v>
      </c>
      <c r="M136" s="211">
        <f>M137</f>
        <v>0.5</v>
      </c>
    </row>
    <row r="137" spans="2:13" ht="38.25">
      <c r="B137" s="47" t="s">
        <v>19</v>
      </c>
      <c r="C137" s="176">
        <v>306</v>
      </c>
      <c r="D137" s="210" t="s">
        <v>92</v>
      </c>
      <c r="E137" s="210" t="s">
        <v>69</v>
      </c>
      <c r="F137" s="62" t="s">
        <v>48</v>
      </c>
      <c r="G137" s="51" t="s">
        <v>36</v>
      </c>
      <c r="H137" s="51" t="s">
        <v>36</v>
      </c>
      <c r="I137" s="51" t="s">
        <v>36</v>
      </c>
      <c r="J137" s="52" t="s">
        <v>217</v>
      </c>
      <c r="K137" s="51" t="s">
        <v>36</v>
      </c>
      <c r="L137" s="53" t="s">
        <v>20</v>
      </c>
      <c r="M137" s="213">
        <v>0.5</v>
      </c>
    </row>
    <row r="138" spans="2:13" ht="12.75">
      <c r="B138" s="34" t="s">
        <v>93</v>
      </c>
      <c r="C138" s="193">
        <v>306</v>
      </c>
      <c r="D138" s="204" t="s">
        <v>82</v>
      </c>
      <c r="E138" s="204"/>
      <c r="F138" s="71"/>
      <c r="G138" s="72"/>
      <c r="H138" s="72"/>
      <c r="I138" s="72"/>
      <c r="J138" s="73"/>
      <c r="K138" s="72"/>
      <c r="L138" s="68"/>
      <c r="M138" s="208">
        <f>M139</f>
        <v>0.8</v>
      </c>
    </row>
    <row r="139" spans="2:13" ht="12.75">
      <c r="B139" s="55" t="s">
        <v>146</v>
      </c>
      <c r="C139" s="193">
        <v>306</v>
      </c>
      <c r="D139" s="56" t="s">
        <v>82</v>
      </c>
      <c r="E139" s="56" t="s">
        <v>69</v>
      </c>
      <c r="F139" s="62"/>
      <c r="G139" s="63"/>
      <c r="H139" s="63"/>
      <c r="I139" s="63"/>
      <c r="J139" s="64"/>
      <c r="K139" s="63"/>
      <c r="L139" s="65"/>
      <c r="M139" s="214">
        <f>SUM(M141)</f>
        <v>0.8</v>
      </c>
    </row>
    <row r="140" spans="2:13" ht="25.5">
      <c r="B140" s="34" t="s">
        <v>2</v>
      </c>
      <c r="C140" s="193">
        <v>306</v>
      </c>
      <c r="D140" s="204" t="s">
        <v>82</v>
      </c>
      <c r="E140" s="204" t="s">
        <v>69</v>
      </c>
      <c r="F140" s="71" t="s">
        <v>49</v>
      </c>
      <c r="G140" s="72" t="s">
        <v>36</v>
      </c>
      <c r="H140" s="72" t="s">
        <v>36</v>
      </c>
      <c r="I140" s="72" t="s">
        <v>36</v>
      </c>
      <c r="J140" s="73" t="s">
        <v>37</v>
      </c>
      <c r="K140" s="72" t="s">
        <v>36</v>
      </c>
      <c r="L140" s="35"/>
      <c r="M140" s="228">
        <f>M141</f>
        <v>0.8</v>
      </c>
    </row>
    <row r="141" spans="2:13" ht="12.75">
      <c r="B141" s="66" t="s">
        <v>147</v>
      </c>
      <c r="C141" s="176">
        <v>306</v>
      </c>
      <c r="D141" s="229" t="s">
        <v>82</v>
      </c>
      <c r="E141" s="229" t="s">
        <v>69</v>
      </c>
      <c r="F141" s="71" t="s">
        <v>49</v>
      </c>
      <c r="G141" s="88" t="s">
        <v>36</v>
      </c>
      <c r="H141" s="88" t="s">
        <v>36</v>
      </c>
      <c r="I141" s="88" t="s">
        <v>36</v>
      </c>
      <c r="J141" s="67" t="s">
        <v>148</v>
      </c>
      <c r="K141" s="88" t="s">
        <v>36</v>
      </c>
      <c r="L141" s="89"/>
      <c r="M141" s="211">
        <f>M142</f>
        <v>0.8</v>
      </c>
    </row>
    <row r="142" spans="2:13" ht="25.5">
      <c r="B142" s="134" t="s">
        <v>151</v>
      </c>
      <c r="C142" s="176">
        <v>306</v>
      </c>
      <c r="D142" s="210" t="s">
        <v>82</v>
      </c>
      <c r="E142" s="210" t="s">
        <v>69</v>
      </c>
      <c r="F142" s="71" t="s">
        <v>49</v>
      </c>
      <c r="G142" s="90" t="s">
        <v>36</v>
      </c>
      <c r="H142" s="90" t="s">
        <v>36</v>
      </c>
      <c r="I142" s="90" t="s">
        <v>36</v>
      </c>
      <c r="J142" s="69" t="s">
        <v>148</v>
      </c>
      <c r="K142" s="90" t="s">
        <v>36</v>
      </c>
      <c r="L142" s="53" t="s">
        <v>149</v>
      </c>
      <c r="M142" s="213">
        <f>M143</f>
        <v>0.8</v>
      </c>
    </row>
    <row r="143" spans="2:13" ht="25.5">
      <c r="B143" s="134" t="s">
        <v>152</v>
      </c>
      <c r="C143" s="176">
        <v>306</v>
      </c>
      <c r="D143" s="177" t="s">
        <v>82</v>
      </c>
      <c r="E143" s="177" t="s">
        <v>69</v>
      </c>
      <c r="F143" s="71" t="s">
        <v>49</v>
      </c>
      <c r="G143" s="88" t="s">
        <v>36</v>
      </c>
      <c r="H143" s="88" t="s">
        <v>36</v>
      </c>
      <c r="I143" s="88" t="s">
        <v>36</v>
      </c>
      <c r="J143" s="67" t="s">
        <v>148</v>
      </c>
      <c r="K143" s="88" t="s">
        <v>36</v>
      </c>
      <c r="L143" s="48" t="s">
        <v>150</v>
      </c>
      <c r="M143" s="211">
        <v>0.8</v>
      </c>
    </row>
    <row r="144" spans="2:15" ht="12.75">
      <c r="B144" s="34" t="s">
        <v>62</v>
      </c>
      <c r="C144" s="176"/>
      <c r="D144" s="204"/>
      <c r="E144" s="204"/>
      <c r="F144" s="42"/>
      <c r="G144" s="43"/>
      <c r="H144" s="43"/>
      <c r="I144" s="43"/>
      <c r="J144" s="73"/>
      <c r="K144" s="43"/>
      <c r="L144" s="68"/>
      <c r="M144" s="208">
        <f>SUM(M8+M43+M52+M70+M87+M114+M138)</f>
        <v>7648</v>
      </c>
      <c r="O144" s="2">
        <f>SUM(O5:O143)</f>
        <v>100</v>
      </c>
    </row>
    <row r="147" ht="12.75">
      <c r="M147" s="230"/>
    </row>
  </sheetData>
  <sheetProtection/>
  <mergeCells count="6">
    <mergeCell ref="J1:M1"/>
    <mergeCell ref="F5:J5"/>
    <mergeCell ref="F6:J6"/>
    <mergeCell ref="J2:M2"/>
    <mergeCell ref="J3:M3"/>
    <mergeCell ref="B4:M4"/>
  </mergeCells>
  <printOptions/>
  <pageMargins left="0.7874015748031497" right="0.3937007874015748" top="0" bottom="0" header="0.5118110236220472" footer="0.5118110236220472"/>
  <pageSetup horizontalDpi="600" verticalDpi="600" orientation="portrait" paperSize="9" scale="8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2019-05-06T09:24:30Z</cp:lastPrinted>
  <dcterms:created xsi:type="dcterms:W3CDTF">1996-10-08T23:32:33Z</dcterms:created>
  <dcterms:modified xsi:type="dcterms:W3CDTF">2019-12-26T12:48:26Z</dcterms:modified>
  <cp:category/>
  <cp:version/>
  <cp:contentType/>
  <cp:contentStatus/>
</cp:coreProperties>
</file>