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<sst xmlns="http://schemas.openxmlformats.org/spreadsheetml/2006/main" count="65" uniqueCount="31">
  <si>
    <t>ПЕРЕЧЕНЬ</t>
  </si>
  <si>
    <t xml:space="preserve"> всего </t>
  </si>
  <si>
    <t xml:space="preserve">областной   </t>
  </si>
  <si>
    <t>внебюджетные</t>
  </si>
  <si>
    <t xml:space="preserve">ИТОГО       </t>
  </si>
  <si>
    <t xml:space="preserve">    Объемы финансирования (тыс. руб.)     </t>
  </si>
  <si>
    <t>федеральный</t>
  </si>
  <si>
    <t>ответственный исполнитель</t>
  </si>
  <si>
    <t xml:space="preserve"> показатели результата  реализации мероприятия </t>
  </si>
  <si>
    <t>районный</t>
  </si>
  <si>
    <t>1. Содержание автомобильных дорог общего пользования местного значения муниципального района</t>
  </si>
  <si>
    <t xml:space="preserve">ИТОГО                   по муниципальной программе     </t>
  </si>
  <si>
    <t>мероприятий муниципальной программы</t>
  </si>
  <si>
    <t>Отдел дорожной деятельности и транспорта администрации МО "Пинежский район"</t>
  </si>
  <si>
    <t>Цель программы: Улучшения функционирования сети автомобильных дорог общего пользования местного значения и улично-дорожной сети на территории Пинежского муниципального района</t>
  </si>
  <si>
    <t>Задача: Обеспечение безопасного, бесперебойного движения автотранспортных средств по автомобильным дорогам общего пользования местного значения и улично-дорожной сети на территории Пинежского муниципального района и сохранности этих дорог</t>
  </si>
  <si>
    <t>2. Устройство и содержание ледовых переправ</t>
  </si>
  <si>
    <t xml:space="preserve">ежегодные мероприятия по устройству и содержанию ледовых переправ, обеспечение бесперебойного движения автотранспортных средств по автомобильным дорогам общего пользования местного значения Пинежского муниципального района в зимний период времени </t>
  </si>
  <si>
    <r>
      <t xml:space="preserve">   Наименование   мероприятия </t>
    </r>
    <r>
      <rPr>
        <sz val="12"/>
        <color indexed="10"/>
        <rFont val="Times New Roman"/>
        <family val="1"/>
      </rPr>
      <t xml:space="preserve"> </t>
    </r>
    <r>
      <rPr>
        <sz val="12"/>
        <rFont val="Times New Roman"/>
        <family val="1"/>
      </rPr>
      <t xml:space="preserve">    </t>
    </r>
  </si>
  <si>
    <t>5. Ремонт автомобильных дорог (в т.ч. элементов их обустройства), мостов</t>
  </si>
  <si>
    <t>3.Разработка комплексных схем организации дорожного движения (КСОДД)</t>
  </si>
  <si>
    <t>4. Разработка проектов организации дорожного движения(ПОДД) на территории  муниципального района.</t>
  </si>
  <si>
    <t xml:space="preserve">6. Проектные и изыскательские работы, экспертиза, обследование объектов,проверка достоверности сметной стоимости </t>
  </si>
  <si>
    <t xml:space="preserve">1. разработка комплексных схем организации дорожного движения (КСОДД) на территории
 МО  «Карпогорское", МО "Шилегское",МО "Междуреченское" на 2019 год.
</t>
  </si>
  <si>
    <r>
      <rPr>
        <sz val="9"/>
        <rFont val="Times New Roman"/>
        <family val="1"/>
      </rPr>
      <t xml:space="preserve">1. разработка проектов организации дорожного движения (ПОДД) на территории
 МО  «Карпогорское", МО "Шилегское",МО "Междуреченское"на 2021 год.
</t>
    </r>
    <r>
      <rPr>
        <sz val="12"/>
        <rFont val="Times New Roman"/>
        <family val="1"/>
      </rPr>
      <t xml:space="preserve">
</t>
    </r>
  </si>
  <si>
    <t xml:space="preserve">Источники финансирования  бюджет     </t>
  </si>
  <si>
    <t xml:space="preserve">"ПРИЛОЖЕНИЕ № 3
к муниципальной программе «Улучшение эксплуатационного состояния автомобильных дорог общего пользования местного значения Пинежского муниципального района 
 на 2017– 2024 годы»
</t>
  </si>
  <si>
    <t xml:space="preserve">«Улучшение эксплуатационного состояния автомобильных дорог общего пользования местного значения Пинежского муниципального района  на 2017– 2024 годы»
</t>
  </si>
  <si>
    <r>
      <rPr>
        <sz val="9"/>
        <color indexed="8"/>
        <rFont val="Times New Roman"/>
        <family val="1"/>
      </rPr>
      <t xml:space="preserve">проведение технического обследования искуственнных дорожных сооружений на автомобильных дорогах общего пользования местного значения; проведение ПИР на автомобильных дорогах общего пользования местного значения: 1. объект  разработка проектной документации на ремонт асфальтобетонного покрытия автомобильной дороги общего пользования местного значения по улице до здания администрации района, гаража администрации, площадь перед Домом творчества с.Карпогоры  на территории МО "Карпогорское" Пинежского района, Архангельской области, проведение проверки достоверности определения сметной стоимости. 
2. объект разработка проектной документации на ремонт  асфальтобетонного покрытия автомобильных дорог общего пользования местного значения, расположенных по улице Победы, улице Пионерская, с.Карпогоры, на территории МО "Карпогорское" Пинежского района, Архангельской области, проведение проверки достоверности определения сметной стоимости. 3. объект  разработка проектой документации на ремонт асфальтобетонного покрытия автомобильных дорог общего пользования местного значения, расположенных по улице Ленина, улице Ф. Абрамова, с.Карпогоры, Пинежского района Архангельской области на территории МО "Карпогорское",проведение проверки достоверности определения сметной стоимости. 4. объект (мост)  техническое обследование на автомобильной дороге общего пользования местного значения "Шилега-Березник" на территории МО "Шилегское", 5. объект (мост) техническое обследование на автомобильной дороге общего пользования местного значения "Сояла-Заозерье"  на территории МО "Пинежское" на 2019 год. 
1.Проверка достоверности сметной стоимости  ремонт автомобильной дороги общего пользования ул.Быстрова с.Карпогоры.2.проверка достоверности сметной стоимости ремонт автомобильной дороги местного значения ул.Октябрьская с.Карпогоры.3 проверка достоверности сметной стоимости  ремонт автомобильной дороги общего пользования местног значения ул.Ленина (с подъездом на кладбище) на 2020 год 
1. Объект (мост) через реку Нельнюга разработка проектной документации на  ремонт (устройство временного объездного моста) автомобильной дороги общего пользования местного значения "Шилега-Березник". 2.  Объект (мост) через реку Шуйга  разработка проектой документации на ремонт  (устройство временного объездного моста) автомобильной дороги общего пользования местного значения Кулосега-Шуйга" Пинежского района Архангельской области 3.объект (мост) техническое обследование на автомобильной дороге общего пользования местного значения "Подъезд к ПВН у п.Ясный" на территории МО "Шилегское", 4. проверка достоверности сметной стоимости ремонт автомобильной дороги по ул. Мира от дома 37 до дома 38 в с. Сура на территории МО «Сурское», расположенному по адресу: Архангельская область Пинежский район с.Сура, ул. Мира  на 2021 год.
</t>
    </r>
    <r>
      <rPr>
        <sz val="12"/>
        <color indexed="8"/>
        <rFont val="Times New Roman"/>
        <family val="1"/>
      </rPr>
      <t xml:space="preserve"> 
</t>
    </r>
  </si>
  <si>
    <t xml:space="preserve">"ремонт автомобильных дорог общего пользования местного значения (в т.ч. элементов их обустройства, искусственных дорожных сооружений -  мостов) и улично-дорожной сети на территории Пинежского района: с. Карпогоры по улице Ленина  (с подъездом на кладбище),автомобильная дорога "Кушкопала - Пачиха" (мост р. Юла) - 2017 год, ремонт автомобильных дорог в части тротуаров по ул.Ленина, ул.Комарова с.Карпогоры на 2018 год,  ремонт на участке автомобильной дороги "Кушкопала-Кеврола" общего пользования местного значения на территории  МО "Кушкопальское";  ремонт  автомобильных дорог общего пользования местного значения д.Кеврола на территории МО "Кеврольское"; ремонт ( замена отдельных звеньев водопропускных труб) на участке автомобильных дорог общего пользования местного значения  ул.Первомайская ,ул.Набережная,ул.Серафимовича п.Пинега, ремонт автомобильных дорог, тротуаров, общего пользования местного згачения п.Пинега, ремонт  на участке автомобильной дороги  общего пользования местного значения  ул.Молодежная дер.Труфанова,  ремонт на участке автомобильной дороги  общего пользования местного значения ул.Центральная дер.Воепала на территории МО "Пинежское";  ремонт на участке автомобильной дороги общего пользования местного значения "Шилега-Березник" , ул.Набережная п.Шилега на территории МО "Шилегское"; ремонт  на участке автомобильных дорог общего пользования местного значения ул.Ф.Абрамова  дер.Веркола на территории МО "Веркольское";  ремонт асфальтобетонного покрытия автомобильной дороги общего пользования местного значения по улице до здания администрации района, гаража администрации, площадь перед Домом творчества с.Карпогоры Пинежского района, Архангельской области , ремонт автомобильных дорог, тротуаров, общего пользования местного значения с. Карпогоры, ремонт асфальтобетонного покрытия автомобильных дорог общего пользования местного значения, расположенных по улице Ленина, улице Федора Абрамова, с.Карпогоры, Пинежского района Архангельской области на 2019 год. 
Ремонт ( восстановление электроосвещения) автомобильных дорог общего пользования местного значения на территории дер.Веркола, ремонт (восстановление дорожной одежды в местах ремонта земляного полотна) участка автомобильной дороги общего пользования местного значения ул.Коммунальная пос.Новолавела, ремонт (восстановление искуственного дорожного сооружения, непригодного для дальнейшего использования по целевому назначению вследствие частичной утраты потребительских свойств)автомобильной дороги общего пользования "Карпогоры-пристань" Пинежского района Архангельской области,  ремонт автомобильных дорог общего пользования местного значения дер.Явзора МО "Лавельское",  ремонт автомобильных дорог общего пользования местного значения ул.Новая дер.Пахурово МО "Сурское", ремонт автомобильных дорог( ремонт тротуаров) общего пользования местного значения с.Карпогоры МО "Карпогорское", ремонт отдельных участков автомобильных дорог общего пользования местного значения ул. ул. Лесная с. Карпогоры, ул. Молодежная и  ул. Совхозная  дер. Ваймуша,  МО "Карпогорское"Пинежский район Архангельской области, ремонт ( восстановление электроосвещения) автомобильных дорог общего пользования местного значения на территории дер.Кеврола, ремонт автомобильных дорог( ремонт тротуаров) общего пользования местного значения пос.Пинега МО "Пинежское", ремонт (восстановление дорожной одежды в местах ремонта земляного полотна) участка автомобильной дороги общего пользования местного значения "Сура-Прилук" МО "Сурское", ремонт (замена отдельных звеньев водопропускной трубы) участка автомобильной дороги общего пользования местного значения ул.Южная с.Карпогоры на территории МО "Карпогорское" Пинежского района Архангельской области на  2020 год. 
1.Ремонт участка автомобильной дороги общего пользования местного значения "Большое Кротово-Русуовера" на территории МО "Покшеньгское", 2. Ремонт автомобильной дороги общего пользования местного значения в пос.Пинега пер.Новый,
3.Ремонт  автомобильной дороги местного значения ул.Октябрьская с.Карпогоры , 4.Ремонт автомобильной дороги общего пользования местного значения "Шилега-Березник" МО "Шилегское", 5. Ремонт участка автомобильной дороги "Подъезд к реке Пинега напротив д.Шотогорка от автомобильной дороги Карпогоры-Веегора-Лешкуонское"(42-ой км автодороги Карпогоры-Веегора), 6. Ремонт автомобильных дорог (ремонт тротуаров) общего пользования местного значения с.Карпогоры МО "Карпогорское", 7..Ремонт участка автомобильной дороги общего пользования местного значения "Слуда-Гора" МО "Сурское,", 8. Ремонт  участка автомобильной дороги общего пользования местного значения ул.Мира с.Сура МО"Сурское"9.Ремонт (восстановление ливневой канализации) автомобильной дороги общего пользования местного значения ул.Комсомольская с.Карпогоры 10.Ремонт (восстановление ливневой канализации) автомобильной дороги общего пользования местного значения ул.Быстрова с.Карпогоры 11.на выполнение работ по ремонту (замена на новые отдельных балок пролетных строений) автомобильной дороги общего пользования местного значения "Мамониха-Кулосега" через ручей Хопова Пинежский район Архангельской области 12.на выполнение работ по ремонту (замена на новые отдельных балок пролетных строений) автомобильной дороги общего пользования местного значения "Кулосега-Шуйга" через ручей Гоголюша Пинежский район Архангельской области 13. выполнение работ по текущему ремонту (замена на новые отдельных балок пролетных строений (до 25%) автомобильной дороги общего пользования местного значения дер. Веегора (Ступино) Пинежский район Архангельской области  на 2021 год. 
</t>
  </si>
  <si>
    <r>
      <rPr>
        <sz val="8"/>
        <rFont val="Times New Roman"/>
        <family val="1"/>
      </rPr>
      <t>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   установка недостающих барьерных ограждений (оснащение  участков улично-дорожной сети пешеходными  ограждениями, в том числе в зоне пешеходных переходов)  -  101 п.м
- установка  недостающих дорожных знаков  -20 шт  на 2019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пльзования местного значения населённых пунктов протяжённостью     430,432 км;
- установка  недостающих дорожных знаков  - 75 шт, очистка обочин асфальтированных дорог от песка и грунта с последующим вывозом автомобильных дорог общего пользования местного значения ул.Победы,ул.Пионерская с.Карпогоры, скашивание травы и кустарников на обичинах автомольньных дорог общего пользования местного значения на территории с.Карпогоры, пос.Пинега,восстановление поперечного профиля и ровности проезжей части с добавлением других материалов до 300 м2 (ПГС) на 1 километр) автомобильных дорог общего пользования местного значения на территории МО "Покшеньгское", МО "Шилегское", восстановление поперечного профиля и ровности проезжей части с добавлением других материалов до 300 м2 (ПГС) на 1 километр) автомобильных дорог общего пользования местного значения подъезд к ПВН у пос.Ясный  на территории МО "Шилегское" на 2020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(очистка  дорог от снега,планировка проезжей части дорог, востановление изношенной горизонтальной разметки "Зебра", восстановление изношенных верхних слоев асфальтобетонного покрытия,опеспыливание проезжей части дорог,установка недостающих дорожных знаков 64 шт.),   подъем и выравнивание отдельных дорожных плит  автомобтильной дороги общего пользования местного значения ул.Дружбы пос.Сога МО Междуреченское", скашивание травы и кустарников на обичинах автомольньных дорог общего пользования местного значения на территории с.Карпогоры, замена вышедших из строя светильников 14 шт.на территории МО Кеврольское на 2021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 паспортизация ул.Красных Партизан,Первомайской,Красных Героев в п.Пинега на  2022 год.ежегодные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на 2023 года.ежегодные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на 2024 год.</t>
    </r>
    <r>
      <rPr>
        <sz val="9"/>
        <rFont val="Times New Roman"/>
        <family val="1"/>
      </rPr>
      <t xml:space="preserve">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</si>
</sst>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0"/>
    <numFmt numFmtId="179" formatCode="0.00000"/>
  </numFmts>
  <fonts count="49">
    <font>
      <sz val="11"/>
      <color theme="1"/>
      <name val="Calibri"/>
      <family val="2"/>
    </font>
    <font>
      <sz val="11"/>
      <color indexed="8"/>
      <name val="Calibri"/>
      <family val="2"/>
    </font>
    <font>
      <sz val="11"/>
      <color indexed="8"/>
      <name val="Times New Roman"/>
      <family val="1"/>
    </font>
    <font>
      <sz val="10"/>
      <color indexed="8"/>
      <name val="Times New Roman"/>
      <family val="1"/>
    </font>
    <font>
      <sz val="8"/>
      <color indexed="8"/>
      <name val="Times New Roman"/>
      <family val="1"/>
    </font>
    <font>
      <sz val="8"/>
      <name val="Calibri"/>
      <family val="2"/>
    </font>
    <font>
      <sz val="12"/>
      <color indexed="8"/>
      <name val="Arial"/>
      <family val="2"/>
    </font>
    <font>
      <sz val="12"/>
      <color indexed="8"/>
      <name val="Times New Roman"/>
      <family val="1"/>
    </font>
    <font>
      <sz val="12"/>
      <name val="Times New Roman"/>
      <family val="1"/>
    </font>
    <font>
      <sz val="12"/>
      <color indexed="10"/>
      <name val="Times New Roman"/>
      <family val="1"/>
    </font>
    <font>
      <sz val="12"/>
      <color indexed="8"/>
      <name val="Calibri"/>
      <family val="2"/>
    </font>
    <font>
      <sz val="12"/>
      <name val="Calibri"/>
      <family val="2"/>
    </font>
    <font>
      <sz val="9"/>
      <color indexed="8"/>
      <name val="Times New Roman"/>
      <family val="1"/>
    </font>
    <font>
      <sz val="9"/>
      <name val="Times New Roman"/>
      <family val="1"/>
    </font>
    <font>
      <sz val="8"/>
      <name val="Times New Roman"/>
      <family val="1"/>
    </font>
    <fon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horizontal="right"/>
    </xf>
    <xf numFmtId="0" fontId="48" fillId="0" borderId="0" xfId="0" applyFont="1" applyAlignment="1">
      <alignment/>
    </xf>
    <xf numFmtId="0" fontId="7" fillId="0" borderId="0" xfId="0" applyFont="1" applyAlignment="1">
      <alignment horizontal="justify"/>
    </xf>
    <xf numFmtId="0" fontId="7"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72" fontId="8" fillId="0" borderId="10" xfId="0" applyNumberFormat="1" applyFont="1" applyBorder="1" applyAlignment="1">
      <alignment horizontal="right" vertical="center" wrapText="1"/>
    </xf>
    <xf numFmtId="0" fontId="8" fillId="0" borderId="10" xfId="0" applyFont="1" applyBorder="1" applyAlignment="1">
      <alignment vertical="top" wrapText="1"/>
    </xf>
    <xf numFmtId="172" fontId="8" fillId="0" borderId="10" xfId="0" applyNumberFormat="1" applyFont="1" applyBorder="1" applyAlignment="1">
      <alignment vertical="top" wrapText="1"/>
    </xf>
    <xf numFmtId="172" fontId="8" fillId="0" borderId="10" xfId="0" applyNumberFormat="1" applyFont="1" applyBorder="1" applyAlignment="1">
      <alignment horizontal="right" vertical="top" wrapText="1"/>
    </xf>
    <xf numFmtId="0" fontId="8" fillId="33" borderId="10" xfId="0" applyFont="1" applyFill="1" applyBorder="1" applyAlignment="1">
      <alignment vertical="top" wrapText="1"/>
    </xf>
    <xf numFmtId="172" fontId="7" fillId="0" borderId="10" xfId="0" applyNumberFormat="1" applyFont="1" applyBorder="1" applyAlignment="1">
      <alignment horizontal="right" vertical="top" wrapText="1"/>
    </xf>
    <xf numFmtId="0" fontId="7" fillId="0" borderId="10" xfId="0" applyFont="1" applyBorder="1" applyAlignment="1">
      <alignment horizontal="center" vertical="center" wrapText="1"/>
    </xf>
    <xf numFmtId="172" fontId="8" fillId="33" borderId="10" xfId="0" applyNumberFormat="1" applyFont="1" applyFill="1" applyBorder="1" applyAlignment="1">
      <alignment vertical="top" wrapText="1"/>
    </xf>
    <xf numFmtId="0" fontId="11" fillId="0" borderId="0" xfId="0" applyFont="1" applyAlignment="1">
      <alignment/>
    </xf>
    <xf numFmtId="0" fontId="8" fillId="33" borderId="10" xfId="0" applyFont="1" applyFill="1" applyBorder="1" applyAlignment="1">
      <alignment horizontal="center" vertical="top" wrapText="1"/>
    </xf>
    <xf numFmtId="2" fontId="8" fillId="0" borderId="10" xfId="0" applyNumberFormat="1" applyFont="1" applyBorder="1" applyAlignment="1">
      <alignment vertical="top" wrapText="1"/>
    </xf>
    <xf numFmtId="2" fontId="48" fillId="0" borderId="0" xfId="0" applyNumberFormat="1" applyFont="1" applyAlignment="1">
      <alignment/>
    </xf>
    <xf numFmtId="2" fontId="0" fillId="0" borderId="0" xfId="0" applyNumberFormat="1" applyFont="1" applyAlignment="1">
      <alignment/>
    </xf>
    <xf numFmtId="2" fontId="0" fillId="0" borderId="0" xfId="0" applyNumberFormat="1" applyAlignment="1">
      <alignmen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2" fontId="7" fillId="0" borderId="10" xfId="0" applyNumberFormat="1" applyFont="1" applyBorder="1" applyAlignment="1">
      <alignment horizontal="right" vertical="top" wrapText="1"/>
    </xf>
    <xf numFmtId="0" fontId="12"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horizontal="center"/>
    </xf>
    <xf numFmtId="0" fontId="8" fillId="0" borderId="10" xfId="0" applyFont="1" applyBorder="1" applyAlignment="1">
      <alignment horizontal="center" vertical="center" wrapText="1"/>
    </xf>
    <xf numFmtId="0" fontId="7" fillId="0" borderId="0" xfId="0" applyFont="1" applyAlignment="1">
      <alignment horizontal="center" wrapText="1"/>
    </xf>
    <xf numFmtId="0" fontId="8" fillId="0" borderId="11" xfId="0" applyFont="1" applyBorder="1" applyAlignment="1">
      <alignment horizontal="center" vertical="center" wrapText="1"/>
    </xf>
    <xf numFmtId="0" fontId="0" fillId="0" borderId="13" xfId="0" applyBorder="1" applyAlignment="1">
      <alignment horizontal="center" vertical="center"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15" fillId="0" borderId="11" xfId="0" applyNumberFormat="1"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wrapText="1"/>
    </xf>
    <xf numFmtId="0" fontId="0" fillId="0" borderId="13" xfId="0" applyBorder="1" applyAlignment="1">
      <alignment wrapText="1"/>
    </xf>
    <xf numFmtId="0" fontId="13"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8"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wrapText="1"/>
    </xf>
    <xf numFmtId="0" fontId="10" fillId="0" borderId="13"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tabSelected="1" zoomScalePageLayoutView="0" workbookViewId="0" topLeftCell="E1">
      <selection activeCell="Q13" sqref="Q13:Q17"/>
    </sheetView>
  </sheetViews>
  <sheetFormatPr defaultColWidth="9.140625" defaultRowHeight="15"/>
  <cols>
    <col min="1" max="1" width="25.421875" style="0" customWidth="1"/>
    <col min="2" max="2" width="14.140625" style="0" customWidth="1"/>
    <col min="3" max="3" width="17.57421875" style="0" customWidth="1"/>
    <col min="4" max="4" width="13.00390625" style="0" customWidth="1"/>
    <col min="5" max="12" width="10.140625" style="0" customWidth="1"/>
    <col min="13" max="13" width="0.13671875" style="0" hidden="1" customWidth="1"/>
    <col min="14" max="14" width="7.421875" style="0" hidden="1" customWidth="1"/>
    <col min="15" max="16" width="7.8515625" style="0" hidden="1" customWidth="1"/>
    <col min="17" max="17" width="101.421875" style="0" customWidth="1"/>
  </cols>
  <sheetData>
    <row r="1" spans="1:17" ht="114" customHeight="1">
      <c r="A1" s="5"/>
      <c r="B1" s="6"/>
      <c r="C1" s="6"/>
      <c r="D1" s="6"/>
      <c r="E1" s="6"/>
      <c r="F1" s="32" t="s">
        <v>26</v>
      </c>
      <c r="G1" s="32"/>
      <c r="H1" s="32"/>
      <c r="I1" s="32"/>
      <c r="J1" s="32"/>
      <c r="K1" s="32"/>
      <c r="L1" s="32"/>
      <c r="M1" s="33"/>
      <c r="N1" s="33"/>
      <c r="O1" s="33"/>
      <c r="P1" s="33"/>
      <c r="Q1" s="33"/>
    </row>
    <row r="2" spans="1:17" s="1" customFormat="1" ht="15.75">
      <c r="A2" s="34" t="s">
        <v>0</v>
      </c>
      <c r="B2" s="34"/>
      <c r="C2" s="34"/>
      <c r="D2" s="34"/>
      <c r="E2" s="34"/>
      <c r="F2" s="34"/>
      <c r="G2" s="34"/>
      <c r="H2" s="34"/>
      <c r="I2" s="34"/>
      <c r="J2" s="34"/>
      <c r="K2" s="34"/>
      <c r="L2" s="34"/>
      <c r="M2" s="34"/>
      <c r="N2" s="34"/>
      <c r="O2" s="34"/>
      <c r="P2" s="34"/>
      <c r="Q2" s="34"/>
    </row>
    <row r="3" spans="1:17" s="2" customFormat="1" ht="15.75">
      <c r="A3" s="34" t="s">
        <v>12</v>
      </c>
      <c r="B3" s="34"/>
      <c r="C3" s="34"/>
      <c r="D3" s="34"/>
      <c r="E3" s="34"/>
      <c r="F3" s="34"/>
      <c r="G3" s="34"/>
      <c r="H3" s="34"/>
      <c r="I3" s="34"/>
      <c r="J3" s="34"/>
      <c r="K3" s="34"/>
      <c r="L3" s="34"/>
      <c r="M3" s="34"/>
      <c r="N3" s="34"/>
      <c r="O3" s="34"/>
      <c r="P3" s="34"/>
      <c r="Q3" s="34"/>
    </row>
    <row r="4" spans="1:17" s="2" customFormat="1" ht="33" customHeight="1">
      <c r="A4" s="36" t="s">
        <v>27</v>
      </c>
      <c r="B4" s="34"/>
      <c r="C4" s="34"/>
      <c r="D4" s="34"/>
      <c r="E4" s="34"/>
      <c r="F4" s="34"/>
      <c r="G4" s="34"/>
      <c r="H4" s="34"/>
      <c r="I4" s="34"/>
      <c r="J4" s="34"/>
      <c r="K4" s="34"/>
      <c r="L4" s="34"/>
      <c r="M4" s="34"/>
      <c r="N4" s="34"/>
      <c r="O4" s="34"/>
      <c r="P4" s="34"/>
      <c r="Q4" s="34"/>
    </row>
    <row r="5" spans="1:17" s="1" customFormat="1" ht="14.25" customHeight="1">
      <c r="A5" s="7"/>
      <c r="B5" s="8"/>
      <c r="C5" s="8"/>
      <c r="D5" s="8"/>
      <c r="E5" s="8"/>
      <c r="F5" s="8"/>
      <c r="G5" s="8"/>
      <c r="H5" s="8"/>
      <c r="I5" s="8"/>
      <c r="J5" s="8"/>
      <c r="K5" s="8"/>
      <c r="L5" s="8"/>
      <c r="M5" s="8"/>
      <c r="N5" s="8"/>
      <c r="O5" s="8"/>
      <c r="P5" s="8"/>
      <c r="Q5" s="8"/>
    </row>
    <row r="6" spans="1:17" s="1" customFormat="1" ht="15" customHeight="1">
      <c r="A6" s="35" t="s">
        <v>18</v>
      </c>
      <c r="B6" s="35" t="s">
        <v>7</v>
      </c>
      <c r="C6" s="35" t="s">
        <v>25</v>
      </c>
      <c r="D6" s="35" t="s">
        <v>5</v>
      </c>
      <c r="E6" s="35"/>
      <c r="F6" s="35"/>
      <c r="G6" s="35"/>
      <c r="H6" s="35"/>
      <c r="I6" s="35"/>
      <c r="J6" s="35"/>
      <c r="K6" s="35"/>
      <c r="L6" s="35"/>
      <c r="M6" s="35"/>
      <c r="N6" s="35"/>
      <c r="O6" s="35"/>
      <c r="P6" s="35"/>
      <c r="Q6" s="25" t="s">
        <v>8</v>
      </c>
    </row>
    <row r="7" spans="1:17" s="1" customFormat="1" ht="15" customHeight="1">
      <c r="A7" s="35"/>
      <c r="B7" s="35"/>
      <c r="C7" s="35"/>
      <c r="D7" s="35"/>
      <c r="E7" s="35"/>
      <c r="F7" s="35"/>
      <c r="G7" s="35"/>
      <c r="H7" s="35"/>
      <c r="I7" s="35"/>
      <c r="J7" s="35"/>
      <c r="K7" s="35"/>
      <c r="L7" s="35"/>
      <c r="M7" s="35"/>
      <c r="N7" s="35"/>
      <c r="O7" s="35"/>
      <c r="P7" s="35"/>
      <c r="Q7" s="26"/>
    </row>
    <row r="8" spans="1:17" s="1" customFormat="1" ht="15" customHeight="1">
      <c r="A8" s="35"/>
      <c r="B8" s="35"/>
      <c r="C8" s="35"/>
      <c r="D8" s="35" t="s">
        <v>1</v>
      </c>
      <c r="E8" s="37">
        <v>2017</v>
      </c>
      <c r="F8" s="35">
        <v>2018</v>
      </c>
      <c r="G8" s="37">
        <v>2019</v>
      </c>
      <c r="H8" s="37">
        <v>2020</v>
      </c>
      <c r="I8" s="37">
        <v>2021</v>
      </c>
      <c r="J8" s="37">
        <v>2022</v>
      </c>
      <c r="K8" s="37">
        <v>2023</v>
      </c>
      <c r="L8" s="37">
        <v>2024</v>
      </c>
      <c r="M8" s="25">
        <v>2021</v>
      </c>
      <c r="N8" s="9">
        <v>2022</v>
      </c>
      <c r="O8" s="9"/>
      <c r="P8" s="9"/>
      <c r="Q8" s="9"/>
    </row>
    <row r="9" spans="1:17" s="1" customFormat="1" ht="6.75" customHeight="1">
      <c r="A9" s="35"/>
      <c r="B9" s="35"/>
      <c r="C9" s="35"/>
      <c r="D9" s="35"/>
      <c r="E9" s="38"/>
      <c r="F9" s="35"/>
      <c r="G9" s="38"/>
      <c r="H9" s="38"/>
      <c r="I9" s="38"/>
      <c r="J9" s="38"/>
      <c r="K9" s="38"/>
      <c r="L9" s="38"/>
      <c r="M9" s="27"/>
      <c r="N9" s="9"/>
      <c r="O9" s="9"/>
      <c r="P9" s="9"/>
      <c r="Q9" s="9"/>
    </row>
    <row r="10" spans="1:17" s="1" customFormat="1" ht="15" customHeight="1">
      <c r="A10" s="9">
        <v>1</v>
      </c>
      <c r="B10" s="9">
        <v>2</v>
      </c>
      <c r="C10" s="9">
        <v>3</v>
      </c>
      <c r="D10" s="9"/>
      <c r="E10" s="9">
        <v>4</v>
      </c>
      <c r="F10" s="9">
        <v>5</v>
      </c>
      <c r="G10" s="9">
        <v>6</v>
      </c>
      <c r="H10" s="9">
        <v>7</v>
      </c>
      <c r="I10" s="9">
        <v>8</v>
      </c>
      <c r="J10" s="9">
        <v>9</v>
      </c>
      <c r="K10" s="9">
        <v>10</v>
      </c>
      <c r="L10" s="9">
        <v>11</v>
      </c>
      <c r="M10" s="9">
        <v>10</v>
      </c>
      <c r="N10" s="9"/>
      <c r="O10" s="9"/>
      <c r="P10" s="9"/>
      <c r="Q10" s="9">
        <v>13</v>
      </c>
    </row>
    <row r="11" spans="1:17" s="1" customFormat="1" ht="31.5" customHeight="1">
      <c r="A11" s="51" t="s">
        <v>14</v>
      </c>
      <c r="B11" s="52"/>
      <c r="C11" s="52"/>
      <c r="D11" s="52"/>
      <c r="E11" s="52"/>
      <c r="F11" s="52"/>
      <c r="G11" s="52"/>
      <c r="H11" s="52"/>
      <c r="I11" s="52"/>
      <c r="J11" s="52"/>
      <c r="K11" s="52"/>
      <c r="L11" s="52"/>
      <c r="M11" s="52"/>
      <c r="N11" s="52"/>
      <c r="O11" s="52"/>
      <c r="P11" s="52"/>
      <c r="Q11" s="53"/>
    </row>
    <row r="12" spans="1:17" s="1" customFormat="1" ht="51" customHeight="1">
      <c r="A12" s="51" t="s">
        <v>15</v>
      </c>
      <c r="B12" s="52"/>
      <c r="C12" s="52"/>
      <c r="D12" s="52"/>
      <c r="E12" s="52"/>
      <c r="F12" s="52"/>
      <c r="G12" s="52"/>
      <c r="H12" s="52"/>
      <c r="I12" s="52"/>
      <c r="J12" s="52"/>
      <c r="K12" s="52"/>
      <c r="L12" s="52"/>
      <c r="M12" s="52"/>
      <c r="N12" s="52"/>
      <c r="O12" s="52"/>
      <c r="P12" s="52"/>
      <c r="Q12" s="53"/>
    </row>
    <row r="13" spans="1:17" s="3" customFormat="1" ht="15" customHeight="1">
      <c r="A13" s="54" t="s">
        <v>10</v>
      </c>
      <c r="B13" s="37" t="s">
        <v>13</v>
      </c>
      <c r="C13" s="10" t="s">
        <v>6</v>
      </c>
      <c r="D13" s="11">
        <v>0</v>
      </c>
      <c r="E13" s="11">
        <v>0</v>
      </c>
      <c r="F13" s="11">
        <v>0</v>
      </c>
      <c r="G13" s="11">
        <v>0</v>
      </c>
      <c r="H13" s="11">
        <v>0</v>
      </c>
      <c r="I13" s="11">
        <v>0</v>
      </c>
      <c r="J13" s="11">
        <v>0</v>
      </c>
      <c r="K13" s="11">
        <v>0</v>
      </c>
      <c r="L13" s="11">
        <v>0</v>
      </c>
      <c r="M13" s="9"/>
      <c r="N13" s="9"/>
      <c r="O13" s="9"/>
      <c r="P13" s="9"/>
      <c r="Q13" s="47" t="s">
        <v>30</v>
      </c>
    </row>
    <row r="14" spans="1:17" s="3" customFormat="1" ht="15" customHeight="1">
      <c r="A14" s="60"/>
      <c r="B14" s="71"/>
      <c r="C14" s="12" t="s">
        <v>2</v>
      </c>
      <c r="D14" s="13">
        <f>E14+F14+G14+H14+I14+J14+K14+L14</f>
        <v>30681.2</v>
      </c>
      <c r="E14" s="13">
        <v>1571.9</v>
      </c>
      <c r="F14" s="13">
        <v>1475.5</v>
      </c>
      <c r="G14" s="13">
        <v>2032.4</v>
      </c>
      <c r="H14" s="13">
        <v>4687.3</v>
      </c>
      <c r="I14" s="13">
        <v>5117.7</v>
      </c>
      <c r="J14" s="13">
        <v>5150</v>
      </c>
      <c r="K14" s="13">
        <v>5264.7</v>
      </c>
      <c r="L14" s="13">
        <v>5381.7</v>
      </c>
      <c r="M14" s="12"/>
      <c r="N14" s="12"/>
      <c r="O14" s="12"/>
      <c r="P14" s="12"/>
      <c r="Q14" s="50"/>
    </row>
    <row r="15" spans="1:17" s="3" customFormat="1" ht="15.75">
      <c r="A15" s="60"/>
      <c r="B15" s="71"/>
      <c r="C15" s="12" t="s">
        <v>9</v>
      </c>
      <c r="D15" s="13">
        <f>E15+F15+G15+H15+I15+J15+K15+L15</f>
        <v>186673.09999999998</v>
      </c>
      <c r="E15" s="13">
        <v>16983.2</v>
      </c>
      <c r="F15" s="13">
        <v>14585.2</v>
      </c>
      <c r="G15" s="13">
        <v>27890.9</v>
      </c>
      <c r="H15" s="13">
        <v>26501.6</v>
      </c>
      <c r="I15" s="13">
        <v>28421.5</v>
      </c>
      <c r="J15" s="13">
        <v>22947.6</v>
      </c>
      <c r="K15" s="13">
        <v>24103.8</v>
      </c>
      <c r="L15" s="13">
        <v>25239.3</v>
      </c>
      <c r="M15" s="12"/>
      <c r="N15" s="12"/>
      <c r="O15" s="12"/>
      <c r="P15" s="12"/>
      <c r="Q15" s="50"/>
    </row>
    <row r="16" spans="1:17" s="3" customFormat="1" ht="15.75">
      <c r="A16" s="60"/>
      <c r="B16" s="71"/>
      <c r="C16" s="12" t="s">
        <v>3</v>
      </c>
      <c r="D16" s="14">
        <v>0</v>
      </c>
      <c r="E16" s="13">
        <v>0</v>
      </c>
      <c r="F16" s="13">
        <v>0</v>
      </c>
      <c r="G16" s="13">
        <v>0</v>
      </c>
      <c r="H16" s="13">
        <v>0</v>
      </c>
      <c r="I16" s="13">
        <v>0</v>
      </c>
      <c r="J16" s="13">
        <v>0</v>
      </c>
      <c r="K16" s="13">
        <v>0</v>
      </c>
      <c r="L16" s="13">
        <v>0</v>
      </c>
      <c r="M16" s="12"/>
      <c r="N16" s="12"/>
      <c r="O16" s="12"/>
      <c r="P16" s="12"/>
      <c r="Q16" s="50"/>
    </row>
    <row r="17" spans="1:17" s="3" customFormat="1" ht="306" customHeight="1">
      <c r="A17" s="61"/>
      <c r="B17" s="72"/>
      <c r="C17" s="15" t="s">
        <v>4</v>
      </c>
      <c r="D17" s="13">
        <f>E17+F17+G17+H17+I17+J17+K17+L17</f>
        <v>217354.3</v>
      </c>
      <c r="E17" s="13">
        <f aca="true" t="shared" si="0" ref="E17:L17">E14+E15</f>
        <v>18555.100000000002</v>
      </c>
      <c r="F17" s="21">
        <f t="shared" si="0"/>
        <v>16060.7</v>
      </c>
      <c r="G17" s="13">
        <f t="shared" si="0"/>
        <v>29923.300000000003</v>
      </c>
      <c r="H17" s="13">
        <f t="shared" si="0"/>
        <v>31188.899999999998</v>
      </c>
      <c r="I17" s="13">
        <f t="shared" si="0"/>
        <v>33539.2</v>
      </c>
      <c r="J17" s="13">
        <f t="shared" si="0"/>
        <v>28097.6</v>
      </c>
      <c r="K17" s="13">
        <f>K14+K15</f>
        <v>29368.5</v>
      </c>
      <c r="L17" s="13">
        <f t="shared" si="0"/>
        <v>30621</v>
      </c>
      <c r="M17" s="12"/>
      <c r="N17" s="12"/>
      <c r="O17" s="12"/>
      <c r="P17" s="12"/>
      <c r="Q17" s="38"/>
    </row>
    <row r="18" spans="1:17" s="3" customFormat="1" ht="12.75" customHeight="1">
      <c r="A18" s="57" t="s">
        <v>16</v>
      </c>
      <c r="B18" s="37" t="s">
        <v>13</v>
      </c>
      <c r="C18" s="10" t="s">
        <v>6</v>
      </c>
      <c r="D18" s="11">
        <v>0</v>
      </c>
      <c r="E18" s="11">
        <v>0</v>
      </c>
      <c r="F18" s="11">
        <v>0</v>
      </c>
      <c r="G18" s="11">
        <v>0</v>
      </c>
      <c r="H18" s="11">
        <v>0</v>
      </c>
      <c r="I18" s="11">
        <v>0</v>
      </c>
      <c r="J18" s="11">
        <v>0</v>
      </c>
      <c r="K18" s="11">
        <v>0</v>
      </c>
      <c r="L18" s="11">
        <v>0</v>
      </c>
      <c r="M18" s="12"/>
      <c r="N18" s="12"/>
      <c r="O18" s="12"/>
      <c r="P18" s="12"/>
      <c r="Q18" s="29" t="s">
        <v>17</v>
      </c>
    </row>
    <row r="19" spans="1:17" s="3" customFormat="1" ht="13.5" customHeight="1">
      <c r="A19" s="58"/>
      <c r="B19" s="45"/>
      <c r="C19" s="10" t="s">
        <v>2</v>
      </c>
      <c r="D19" s="21">
        <f>F19</f>
        <v>12</v>
      </c>
      <c r="E19" s="13">
        <v>0</v>
      </c>
      <c r="F19" s="21">
        <v>12</v>
      </c>
      <c r="G19" s="13">
        <v>0</v>
      </c>
      <c r="H19" s="21">
        <v>0</v>
      </c>
      <c r="I19" s="13">
        <v>0</v>
      </c>
      <c r="J19" s="13">
        <v>0</v>
      </c>
      <c r="K19" s="13">
        <v>0</v>
      </c>
      <c r="L19" s="13">
        <v>0</v>
      </c>
      <c r="M19" s="12"/>
      <c r="N19" s="12"/>
      <c r="O19" s="12"/>
      <c r="P19" s="12"/>
      <c r="Q19" s="30"/>
    </row>
    <row r="20" spans="1:17" s="3" customFormat="1" ht="18.75" customHeight="1">
      <c r="A20" s="58"/>
      <c r="B20" s="45"/>
      <c r="C20" s="12" t="s">
        <v>9</v>
      </c>
      <c r="D20" s="13">
        <f>E20+F20+G20+H20+I20+J20+K20+L20</f>
        <v>11098.7</v>
      </c>
      <c r="E20" s="13">
        <v>674.4</v>
      </c>
      <c r="F20" s="13">
        <v>812.9</v>
      </c>
      <c r="G20" s="13">
        <v>1420.2</v>
      </c>
      <c r="H20" s="13">
        <v>1454.4</v>
      </c>
      <c r="I20" s="13">
        <v>1459.8</v>
      </c>
      <c r="J20" s="13">
        <v>1759</v>
      </c>
      <c r="K20" s="13">
        <v>1759</v>
      </c>
      <c r="L20" s="13">
        <v>1759</v>
      </c>
      <c r="M20" s="12"/>
      <c r="N20" s="12"/>
      <c r="O20" s="12"/>
      <c r="P20" s="12"/>
      <c r="Q20" s="30"/>
    </row>
    <row r="21" spans="1:17" s="3" customFormat="1" ht="22.5" customHeight="1">
      <c r="A21" s="58"/>
      <c r="B21" s="45"/>
      <c r="C21" s="12" t="s">
        <v>3</v>
      </c>
      <c r="D21" s="14">
        <v>0</v>
      </c>
      <c r="E21" s="13">
        <v>0</v>
      </c>
      <c r="F21" s="13">
        <v>0</v>
      </c>
      <c r="G21" s="13">
        <v>0</v>
      </c>
      <c r="H21" s="13">
        <v>0</v>
      </c>
      <c r="I21" s="13">
        <v>0</v>
      </c>
      <c r="J21" s="13">
        <v>0</v>
      </c>
      <c r="K21" s="13">
        <v>0</v>
      </c>
      <c r="L21" s="13">
        <v>0</v>
      </c>
      <c r="M21" s="12"/>
      <c r="N21" s="12"/>
      <c r="O21" s="12"/>
      <c r="P21" s="12"/>
      <c r="Q21" s="30"/>
    </row>
    <row r="22" spans="1:17" s="3" customFormat="1" ht="73.5" customHeight="1">
      <c r="A22" s="59"/>
      <c r="B22" s="46"/>
      <c r="C22" s="15" t="s">
        <v>4</v>
      </c>
      <c r="D22" s="13">
        <f>E22+F22+G22+H22+I22+J22+K22+L22</f>
        <v>11110.7</v>
      </c>
      <c r="E22" s="13">
        <f aca="true" t="shared" si="1" ref="E22:J22">E19+E20</f>
        <v>674.4</v>
      </c>
      <c r="F22" s="13">
        <f t="shared" si="1"/>
        <v>824.9</v>
      </c>
      <c r="G22" s="13">
        <f t="shared" si="1"/>
        <v>1420.2</v>
      </c>
      <c r="H22" s="13">
        <f t="shared" si="1"/>
        <v>1454.4</v>
      </c>
      <c r="I22" s="13">
        <f t="shared" si="1"/>
        <v>1459.8</v>
      </c>
      <c r="J22" s="13">
        <f t="shared" si="1"/>
        <v>1759</v>
      </c>
      <c r="K22" s="13">
        <v>1759</v>
      </c>
      <c r="L22" s="13">
        <v>1759</v>
      </c>
      <c r="M22" s="12"/>
      <c r="N22" s="12"/>
      <c r="O22" s="12"/>
      <c r="P22" s="12"/>
      <c r="Q22" s="31"/>
    </row>
    <row r="23" spans="1:17" s="3" customFormat="1" ht="18" customHeight="1">
      <c r="A23" s="54" t="s">
        <v>20</v>
      </c>
      <c r="B23" s="37" t="s">
        <v>13</v>
      </c>
      <c r="C23" s="10" t="s">
        <v>6</v>
      </c>
      <c r="D23" s="13">
        <v>0</v>
      </c>
      <c r="E23" s="16">
        <v>0</v>
      </c>
      <c r="F23" s="16">
        <v>0</v>
      </c>
      <c r="G23" s="16">
        <v>0</v>
      </c>
      <c r="H23" s="16">
        <v>0</v>
      </c>
      <c r="I23" s="16">
        <v>0</v>
      </c>
      <c r="J23" s="16">
        <v>0</v>
      </c>
      <c r="K23" s="16">
        <v>0</v>
      </c>
      <c r="L23" s="16">
        <v>0</v>
      </c>
      <c r="M23" s="17"/>
      <c r="N23" s="17"/>
      <c r="O23" s="17"/>
      <c r="P23" s="17"/>
      <c r="Q23" s="47" t="s">
        <v>23</v>
      </c>
    </row>
    <row r="24" spans="1:17" s="3" customFormat="1" ht="15" customHeight="1">
      <c r="A24" s="67"/>
      <c r="B24" s="48"/>
      <c r="C24" s="12" t="s">
        <v>2</v>
      </c>
      <c r="D24" s="13">
        <f>E24+F24+G24+H24+I24+J24+K24+L24</f>
        <v>1455</v>
      </c>
      <c r="E24" s="13">
        <v>0</v>
      </c>
      <c r="F24" s="13">
        <v>0</v>
      </c>
      <c r="G24" s="13">
        <v>1455</v>
      </c>
      <c r="H24" s="13">
        <v>0</v>
      </c>
      <c r="I24" s="13">
        <v>0</v>
      </c>
      <c r="J24" s="13">
        <v>0</v>
      </c>
      <c r="K24" s="13">
        <v>0</v>
      </c>
      <c r="L24" s="13">
        <v>0</v>
      </c>
      <c r="M24" s="12"/>
      <c r="N24" s="12"/>
      <c r="O24" s="12"/>
      <c r="P24" s="12"/>
      <c r="Q24" s="48"/>
    </row>
    <row r="25" spans="1:17" s="3" customFormat="1" ht="15" customHeight="1">
      <c r="A25" s="67"/>
      <c r="B25" s="48"/>
      <c r="C25" s="12" t="s">
        <v>9</v>
      </c>
      <c r="D25" s="13">
        <f>E25+F25+G25+H25+I25+J25+K25+L25</f>
        <v>0</v>
      </c>
      <c r="E25" s="13">
        <v>0</v>
      </c>
      <c r="F25" s="13">
        <v>0</v>
      </c>
      <c r="G25" s="13">
        <v>0</v>
      </c>
      <c r="H25" s="13">
        <v>0</v>
      </c>
      <c r="I25" s="13">
        <v>0</v>
      </c>
      <c r="J25" s="13">
        <v>0</v>
      </c>
      <c r="K25" s="13">
        <v>0</v>
      </c>
      <c r="L25" s="13">
        <v>0</v>
      </c>
      <c r="M25" s="12"/>
      <c r="N25" s="12"/>
      <c r="O25" s="12"/>
      <c r="P25" s="12"/>
      <c r="Q25" s="48"/>
    </row>
    <row r="26" spans="1:17" s="3" customFormat="1" ht="15" customHeight="1">
      <c r="A26" s="67"/>
      <c r="B26" s="48"/>
      <c r="C26" s="12" t="s">
        <v>3</v>
      </c>
      <c r="D26" s="13">
        <v>0</v>
      </c>
      <c r="E26" s="13">
        <v>0</v>
      </c>
      <c r="F26" s="13">
        <v>0</v>
      </c>
      <c r="G26" s="13">
        <v>0</v>
      </c>
      <c r="H26" s="13">
        <v>0</v>
      </c>
      <c r="I26" s="13">
        <v>0</v>
      </c>
      <c r="J26" s="13">
        <v>0</v>
      </c>
      <c r="K26" s="13">
        <v>0</v>
      </c>
      <c r="L26" s="13">
        <v>0</v>
      </c>
      <c r="M26" s="12"/>
      <c r="N26" s="12"/>
      <c r="O26" s="12"/>
      <c r="P26" s="12"/>
      <c r="Q26" s="48"/>
    </row>
    <row r="27" spans="1:17" s="3" customFormat="1" ht="70.5" customHeight="1">
      <c r="A27" s="68"/>
      <c r="B27" s="49"/>
      <c r="C27" s="15" t="s">
        <v>4</v>
      </c>
      <c r="D27" s="13">
        <f>E27+F27+G27+H27+I27+J27+K27+L27</f>
        <v>1455</v>
      </c>
      <c r="E27" s="13">
        <f>E25</f>
        <v>0</v>
      </c>
      <c r="F27" s="13">
        <v>0</v>
      </c>
      <c r="G27" s="13">
        <f>SUM(G23:G26)</f>
        <v>1455</v>
      </c>
      <c r="H27" s="13">
        <f>H24</f>
        <v>0</v>
      </c>
      <c r="I27" s="13">
        <f>I24</f>
        <v>0</v>
      </c>
      <c r="J27" s="13">
        <f>SUM(J23:J26)</f>
        <v>0</v>
      </c>
      <c r="K27" s="13">
        <v>0</v>
      </c>
      <c r="L27" s="13">
        <v>0</v>
      </c>
      <c r="M27" s="12"/>
      <c r="N27" s="12"/>
      <c r="O27" s="12"/>
      <c r="P27" s="12"/>
      <c r="Q27" s="49"/>
    </row>
    <row r="28" spans="1:17" s="3" customFormat="1" ht="27" customHeight="1">
      <c r="A28" s="64" t="s">
        <v>21</v>
      </c>
      <c r="B28" s="37" t="s">
        <v>13</v>
      </c>
      <c r="C28" s="10" t="s">
        <v>6</v>
      </c>
      <c r="D28" s="13">
        <v>0</v>
      </c>
      <c r="E28" s="16">
        <v>0</v>
      </c>
      <c r="F28" s="16">
        <v>0</v>
      </c>
      <c r="G28" s="16">
        <v>0</v>
      </c>
      <c r="H28" s="16">
        <v>0</v>
      </c>
      <c r="I28" s="16">
        <v>0</v>
      </c>
      <c r="J28" s="28">
        <v>0</v>
      </c>
      <c r="K28" s="28">
        <v>0</v>
      </c>
      <c r="L28" s="16">
        <v>0</v>
      </c>
      <c r="M28" s="12"/>
      <c r="N28" s="12"/>
      <c r="O28" s="12"/>
      <c r="P28" s="12"/>
      <c r="Q28" s="37" t="s">
        <v>24</v>
      </c>
    </row>
    <row r="29" spans="1:17" s="3" customFormat="1" ht="18" customHeight="1">
      <c r="A29" s="65"/>
      <c r="B29" s="71"/>
      <c r="C29" s="12" t="s">
        <v>2</v>
      </c>
      <c r="D29" s="21">
        <f>E29+F29+G29+H29+I29+J29</f>
        <v>0</v>
      </c>
      <c r="E29" s="13">
        <v>0</v>
      </c>
      <c r="F29" s="13">
        <v>0</v>
      </c>
      <c r="G29" s="21">
        <v>0</v>
      </c>
      <c r="H29" s="13">
        <v>0</v>
      </c>
      <c r="I29" s="13">
        <v>0</v>
      </c>
      <c r="J29" s="21">
        <v>0</v>
      </c>
      <c r="K29" s="13">
        <v>0</v>
      </c>
      <c r="L29" s="13">
        <v>0</v>
      </c>
      <c r="M29" s="12"/>
      <c r="N29" s="12"/>
      <c r="O29" s="12"/>
      <c r="P29" s="12"/>
      <c r="Q29" s="62"/>
    </row>
    <row r="30" spans="1:17" s="3" customFormat="1" ht="35.25" customHeight="1">
      <c r="A30" s="65"/>
      <c r="B30" s="71"/>
      <c r="C30" s="12" t="s">
        <v>9</v>
      </c>
      <c r="D30" s="13">
        <f>E30+F30+G30+H30+I30+J30</f>
        <v>877.6</v>
      </c>
      <c r="E30" s="13">
        <v>0</v>
      </c>
      <c r="F30" s="13">
        <v>0</v>
      </c>
      <c r="G30" s="13">
        <v>0</v>
      </c>
      <c r="H30" s="13">
        <v>0</v>
      </c>
      <c r="I30" s="13">
        <v>877.6</v>
      </c>
      <c r="J30" s="13">
        <v>0</v>
      </c>
      <c r="K30" s="13">
        <v>0</v>
      </c>
      <c r="L30" s="13">
        <v>0</v>
      </c>
      <c r="M30" s="12"/>
      <c r="N30" s="12"/>
      <c r="O30" s="12"/>
      <c r="P30" s="12"/>
      <c r="Q30" s="62"/>
    </row>
    <row r="31" spans="1:17" s="3" customFormat="1" ht="34.5" customHeight="1">
      <c r="A31" s="65"/>
      <c r="B31" s="71"/>
      <c r="C31" s="12" t="s">
        <v>3</v>
      </c>
      <c r="D31" s="13">
        <v>0</v>
      </c>
      <c r="E31" s="13">
        <v>0</v>
      </c>
      <c r="F31" s="13">
        <v>0</v>
      </c>
      <c r="G31" s="13">
        <v>0</v>
      </c>
      <c r="H31" s="13">
        <v>0</v>
      </c>
      <c r="I31" s="13">
        <v>0</v>
      </c>
      <c r="J31" s="13">
        <v>0</v>
      </c>
      <c r="K31" s="13">
        <v>0</v>
      </c>
      <c r="L31" s="13">
        <v>0</v>
      </c>
      <c r="M31" s="12"/>
      <c r="N31" s="12"/>
      <c r="O31" s="12"/>
      <c r="P31" s="12"/>
      <c r="Q31" s="62"/>
    </row>
    <row r="32" spans="1:17" s="3" customFormat="1" ht="23.25" customHeight="1">
      <c r="A32" s="66"/>
      <c r="B32" s="72"/>
      <c r="C32" s="15" t="s">
        <v>4</v>
      </c>
      <c r="D32" s="13">
        <f>D28+D29+D30+D31</f>
        <v>877.6</v>
      </c>
      <c r="E32" s="13">
        <f>E30</f>
        <v>0</v>
      </c>
      <c r="F32" s="13">
        <v>0</v>
      </c>
      <c r="G32" s="21">
        <f>SUM(G28:G31)</f>
        <v>0</v>
      </c>
      <c r="H32" s="13">
        <f>H29</f>
        <v>0</v>
      </c>
      <c r="I32" s="13">
        <f>I29+I30</f>
        <v>877.6</v>
      </c>
      <c r="J32" s="21">
        <f>SUM(J28:J31)</f>
        <v>0</v>
      </c>
      <c r="K32" s="13">
        <v>0</v>
      </c>
      <c r="L32" s="13">
        <v>0</v>
      </c>
      <c r="M32" s="12"/>
      <c r="N32" s="12"/>
      <c r="O32" s="12"/>
      <c r="P32" s="12"/>
      <c r="Q32" s="63"/>
    </row>
    <row r="33" spans="1:17" s="3" customFormat="1" ht="13.5" customHeight="1">
      <c r="A33" s="54" t="s">
        <v>19</v>
      </c>
      <c r="B33" s="37" t="s">
        <v>13</v>
      </c>
      <c r="C33" s="10" t="s">
        <v>6</v>
      </c>
      <c r="D33" s="13">
        <v>0</v>
      </c>
      <c r="E33" s="13">
        <v>0</v>
      </c>
      <c r="F33" s="13">
        <v>0</v>
      </c>
      <c r="G33" s="13">
        <v>0</v>
      </c>
      <c r="H33" s="21">
        <v>0</v>
      </c>
      <c r="I33" s="13">
        <v>0</v>
      </c>
      <c r="J33" s="21">
        <v>0</v>
      </c>
      <c r="K33" s="13">
        <v>0</v>
      </c>
      <c r="L33" s="13">
        <v>0</v>
      </c>
      <c r="M33" s="12"/>
      <c r="N33" s="12"/>
      <c r="O33" s="12"/>
      <c r="P33" s="12"/>
      <c r="Q33" s="42" t="s">
        <v>29</v>
      </c>
    </row>
    <row r="34" spans="1:17" s="3" customFormat="1" ht="14.25" customHeight="1">
      <c r="A34" s="55"/>
      <c r="B34" s="71"/>
      <c r="C34" s="12" t="s">
        <v>2</v>
      </c>
      <c r="D34" s="13">
        <f>E34+F34+G34+H34+I34+J34+K34+L34</f>
        <v>7895.71</v>
      </c>
      <c r="E34" s="13">
        <v>0</v>
      </c>
      <c r="F34" s="13">
        <v>0</v>
      </c>
      <c r="G34" s="13">
        <v>7895.71</v>
      </c>
      <c r="H34" s="21">
        <v>0</v>
      </c>
      <c r="I34" s="13">
        <v>0</v>
      </c>
      <c r="J34" s="21">
        <v>0</v>
      </c>
      <c r="K34" s="13">
        <v>0</v>
      </c>
      <c r="L34" s="13">
        <v>0</v>
      </c>
      <c r="M34" s="12"/>
      <c r="N34" s="12"/>
      <c r="O34" s="12"/>
      <c r="P34" s="12"/>
      <c r="Q34" s="43"/>
    </row>
    <row r="35" spans="1:17" s="3" customFormat="1" ht="14.25" customHeight="1">
      <c r="A35" s="55"/>
      <c r="B35" s="71"/>
      <c r="C35" s="12" t="s">
        <v>9</v>
      </c>
      <c r="D35" s="13">
        <f>E35+F35+G35+H35+I35+J35+K35+L35</f>
        <v>30990.3</v>
      </c>
      <c r="E35" s="13">
        <v>953.2</v>
      </c>
      <c r="F35" s="21">
        <v>199.3</v>
      </c>
      <c r="G35" s="13">
        <v>18193</v>
      </c>
      <c r="H35" s="13">
        <v>3273.1</v>
      </c>
      <c r="I35" s="13">
        <v>8371.7</v>
      </c>
      <c r="J35" s="21">
        <v>0</v>
      </c>
      <c r="K35" s="13">
        <v>0</v>
      </c>
      <c r="L35" s="13">
        <v>0</v>
      </c>
      <c r="M35" s="12"/>
      <c r="N35" s="12"/>
      <c r="O35" s="12"/>
      <c r="P35" s="12"/>
      <c r="Q35" s="43"/>
    </row>
    <row r="36" spans="1:17" s="3" customFormat="1" ht="15" customHeight="1">
      <c r="A36" s="55"/>
      <c r="B36" s="71"/>
      <c r="C36" s="12" t="s">
        <v>3</v>
      </c>
      <c r="D36" s="13">
        <v>0</v>
      </c>
      <c r="E36" s="13">
        <v>0</v>
      </c>
      <c r="F36" s="13">
        <v>0</v>
      </c>
      <c r="G36" s="13">
        <v>0</v>
      </c>
      <c r="H36" s="13">
        <v>0</v>
      </c>
      <c r="I36" s="13">
        <v>0</v>
      </c>
      <c r="J36" s="21">
        <v>0</v>
      </c>
      <c r="K36" s="13">
        <v>0</v>
      </c>
      <c r="L36" s="13">
        <v>0</v>
      </c>
      <c r="M36" s="12"/>
      <c r="N36" s="12"/>
      <c r="O36" s="12"/>
      <c r="P36" s="12"/>
      <c r="Q36" s="43"/>
    </row>
    <row r="37" spans="1:17" s="3" customFormat="1" ht="409.5" customHeight="1">
      <c r="A37" s="56"/>
      <c r="B37" s="72"/>
      <c r="C37" s="15" t="s">
        <v>4</v>
      </c>
      <c r="D37" s="13">
        <f>D35+D34</f>
        <v>38886.01</v>
      </c>
      <c r="E37" s="13">
        <f>E35</f>
        <v>953.2</v>
      </c>
      <c r="F37" s="21">
        <f>F35</f>
        <v>199.3</v>
      </c>
      <c r="G37" s="13">
        <f>G35+G34</f>
        <v>26088.71</v>
      </c>
      <c r="H37" s="13">
        <f>H35</f>
        <v>3273.1</v>
      </c>
      <c r="I37" s="13">
        <f>I35</f>
        <v>8371.7</v>
      </c>
      <c r="J37" s="21">
        <f>J35+J34</f>
        <v>0</v>
      </c>
      <c r="K37" s="13">
        <v>0</v>
      </c>
      <c r="L37" s="13">
        <v>0</v>
      </c>
      <c r="M37" s="12">
        <f>SUM(M34:M36)</f>
        <v>0</v>
      </c>
      <c r="N37" s="12">
        <f>SUM(N34:N36)</f>
        <v>0</v>
      </c>
      <c r="O37" s="12">
        <f>SUM(O34:O36)</f>
        <v>0</v>
      </c>
      <c r="P37" s="12">
        <f>SUM(P34:P36)</f>
        <v>0</v>
      </c>
      <c r="Q37" s="44"/>
    </row>
    <row r="38" spans="1:17" ht="15" customHeight="1">
      <c r="A38" s="57" t="s">
        <v>22</v>
      </c>
      <c r="B38" s="37" t="s">
        <v>13</v>
      </c>
      <c r="C38" s="10" t="s">
        <v>6</v>
      </c>
      <c r="D38" s="13">
        <v>0</v>
      </c>
      <c r="E38" s="13">
        <v>0</v>
      </c>
      <c r="F38" s="13">
        <v>0</v>
      </c>
      <c r="G38" s="13">
        <v>0</v>
      </c>
      <c r="H38" s="13">
        <v>0</v>
      </c>
      <c r="I38" s="13">
        <v>0</v>
      </c>
      <c r="J38" s="13">
        <v>0</v>
      </c>
      <c r="K38" s="13">
        <v>0</v>
      </c>
      <c r="L38" s="13">
        <v>0</v>
      </c>
      <c r="M38" s="12"/>
      <c r="N38" s="12"/>
      <c r="O38" s="12"/>
      <c r="P38" s="12"/>
      <c r="Q38" s="39" t="s">
        <v>28</v>
      </c>
    </row>
    <row r="39" spans="1:17" ht="15.75">
      <c r="A39" s="69"/>
      <c r="B39" s="71"/>
      <c r="C39" s="12" t="s">
        <v>2</v>
      </c>
      <c r="D39" s="13">
        <f>E39+F39+G39+H39+I39+J39+K39+L39</f>
        <v>0</v>
      </c>
      <c r="E39" s="13">
        <v>0</v>
      </c>
      <c r="F39" s="13">
        <v>0</v>
      </c>
      <c r="G39" s="13">
        <v>0</v>
      </c>
      <c r="H39" s="13">
        <v>0</v>
      </c>
      <c r="I39" s="13">
        <v>0</v>
      </c>
      <c r="J39" s="13">
        <v>0</v>
      </c>
      <c r="K39" s="13">
        <v>0</v>
      </c>
      <c r="L39" s="13">
        <v>0</v>
      </c>
      <c r="M39" s="12"/>
      <c r="N39" s="12"/>
      <c r="O39" s="12"/>
      <c r="P39" s="12"/>
      <c r="Q39" s="40"/>
    </row>
    <row r="40" spans="1:17" ht="15.75">
      <c r="A40" s="69"/>
      <c r="B40" s="71"/>
      <c r="C40" s="12" t="s">
        <v>9</v>
      </c>
      <c r="D40" s="13">
        <f>E40+F40+G40+H40+I40+J40+K40+L40</f>
        <v>2390</v>
      </c>
      <c r="E40" s="13">
        <v>0</v>
      </c>
      <c r="F40" s="13">
        <v>0</v>
      </c>
      <c r="G40" s="13">
        <v>105</v>
      </c>
      <c r="H40" s="13">
        <v>60</v>
      </c>
      <c r="I40" s="13">
        <v>2225</v>
      </c>
      <c r="J40" s="13">
        <v>0</v>
      </c>
      <c r="K40" s="13">
        <v>0</v>
      </c>
      <c r="L40" s="13">
        <v>0</v>
      </c>
      <c r="M40" s="12"/>
      <c r="N40" s="12"/>
      <c r="O40" s="12"/>
      <c r="P40" s="12"/>
      <c r="Q40" s="40"/>
    </row>
    <row r="41" spans="1:17" ht="18.75" customHeight="1">
      <c r="A41" s="69"/>
      <c r="B41" s="71"/>
      <c r="C41" s="12" t="s">
        <v>3</v>
      </c>
      <c r="D41" s="13">
        <v>0</v>
      </c>
      <c r="E41" s="13">
        <v>0</v>
      </c>
      <c r="F41" s="13">
        <v>0</v>
      </c>
      <c r="G41" s="13">
        <v>0</v>
      </c>
      <c r="H41" s="13">
        <v>0</v>
      </c>
      <c r="I41" s="13">
        <v>0</v>
      </c>
      <c r="J41" s="13">
        <v>0</v>
      </c>
      <c r="K41" s="13">
        <v>0</v>
      </c>
      <c r="L41" s="13">
        <v>0</v>
      </c>
      <c r="M41" s="12"/>
      <c r="N41" s="12"/>
      <c r="O41" s="12"/>
      <c r="P41" s="12"/>
      <c r="Q41" s="40"/>
    </row>
    <row r="42" spans="1:17" ht="409.5" customHeight="1">
      <c r="A42" s="70"/>
      <c r="B42" s="72"/>
      <c r="C42" s="15" t="s">
        <v>4</v>
      </c>
      <c r="D42" s="13">
        <f>E42+F42+G42+H42+I42+J42+K42+L42</f>
        <v>2390</v>
      </c>
      <c r="E42" s="13">
        <v>0</v>
      </c>
      <c r="F42" s="13">
        <v>0</v>
      </c>
      <c r="G42" s="13">
        <v>105</v>
      </c>
      <c r="H42" s="13">
        <f>H40</f>
        <v>60</v>
      </c>
      <c r="I42" s="13">
        <f>I40</f>
        <v>2225</v>
      </c>
      <c r="J42" s="13">
        <f>J40</f>
        <v>0</v>
      </c>
      <c r="K42" s="13">
        <v>0</v>
      </c>
      <c r="L42" s="13">
        <v>0</v>
      </c>
      <c r="M42" s="12">
        <f>SUM(M39:M41)</f>
        <v>0</v>
      </c>
      <c r="N42" s="12">
        <f>SUM(N39:N41)</f>
        <v>0</v>
      </c>
      <c r="O42" s="12">
        <f>SUM(O39:O41)</f>
        <v>0</v>
      </c>
      <c r="P42" s="12">
        <f>SUM(P39:P41)</f>
        <v>0</v>
      </c>
      <c r="Q42" s="41"/>
    </row>
    <row r="43" spans="1:17" ht="15.75">
      <c r="A43" s="6"/>
      <c r="B43" s="6"/>
      <c r="C43" s="10" t="s">
        <v>6</v>
      </c>
      <c r="D43" s="18">
        <v>0</v>
      </c>
      <c r="E43" s="13">
        <v>0</v>
      </c>
      <c r="F43" s="13">
        <v>0</v>
      </c>
      <c r="G43" s="13">
        <v>0</v>
      </c>
      <c r="H43" s="13">
        <v>0</v>
      </c>
      <c r="I43" s="13">
        <v>0</v>
      </c>
      <c r="J43" s="13">
        <v>0</v>
      </c>
      <c r="K43" s="13">
        <v>0</v>
      </c>
      <c r="L43" s="13">
        <v>0</v>
      </c>
      <c r="M43" s="19"/>
      <c r="N43" s="19"/>
      <c r="O43" s="19"/>
      <c r="P43" s="19"/>
      <c r="Q43" s="6">
        <v>1</v>
      </c>
    </row>
    <row r="44" spans="1:17" ht="15.75">
      <c r="A44" s="6"/>
      <c r="B44" s="6"/>
      <c r="C44" s="12" t="s">
        <v>2</v>
      </c>
      <c r="D44" s="18">
        <f>E44+F44+G44+H44+I44+J44+K44+L44</f>
        <v>40043.909999999996</v>
      </c>
      <c r="E44" s="13">
        <v>1571.9</v>
      </c>
      <c r="F44" s="13">
        <f>F14+F19</f>
        <v>1487.5</v>
      </c>
      <c r="G44" s="13">
        <f>G27+G14+G34</f>
        <v>11383.11</v>
      </c>
      <c r="H44" s="13">
        <f>H29+H24+H14</f>
        <v>4687.3</v>
      </c>
      <c r="I44" s="13">
        <f>I29+I24+I14+I34</f>
        <v>5117.7</v>
      </c>
      <c r="J44" s="13">
        <f>J14+J24+J39</f>
        <v>5150</v>
      </c>
      <c r="K44" s="13">
        <f>K14</f>
        <v>5264.7</v>
      </c>
      <c r="L44" s="13">
        <f>L14</f>
        <v>5381.7</v>
      </c>
      <c r="M44" s="6"/>
      <c r="N44" s="6"/>
      <c r="O44" s="6"/>
      <c r="P44" s="6"/>
      <c r="Q44" s="22"/>
    </row>
    <row r="45" spans="1:17" ht="15.75">
      <c r="A45" s="6"/>
      <c r="B45" s="6"/>
      <c r="C45" s="12" t="s">
        <v>9</v>
      </c>
      <c r="D45" s="18">
        <f>E45+F45+G45+H45+I45+J45+K45+L45</f>
        <v>232029.7</v>
      </c>
      <c r="E45" s="18">
        <f>E15+E27+E35+E22</f>
        <v>18610.800000000003</v>
      </c>
      <c r="F45" s="18">
        <f>F15+F20+F35</f>
        <v>15597.4</v>
      </c>
      <c r="G45" s="18">
        <f>G42+G35+G22+G15</f>
        <v>47609.100000000006</v>
      </c>
      <c r="H45" s="18">
        <f>H15+H20+H35+H40+H30</f>
        <v>31289.1</v>
      </c>
      <c r="I45" s="18">
        <f>I15+I20+I30+I35+I40</f>
        <v>41355.6</v>
      </c>
      <c r="J45" s="18">
        <f>J15+J20+J35+J40</f>
        <v>24706.6</v>
      </c>
      <c r="K45" s="18">
        <f>K15+K20+K35</f>
        <v>25862.8</v>
      </c>
      <c r="L45" s="18">
        <f>L15+L20+L35</f>
        <v>26998.3</v>
      </c>
      <c r="M45" s="6"/>
      <c r="N45" s="6"/>
      <c r="O45" s="6"/>
      <c r="P45" s="6"/>
      <c r="Q45" s="6"/>
    </row>
    <row r="46" spans="1:17" ht="15.75">
      <c r="A46" s="6"/>
      <c r="B46" s="6"/>
      <c r="C46" s="12" t="s">
        <v>3</v>
      </c>
      <c r="D46" s="18">
        <v>0</v>
      </c>
      <c r="E46" s="18">
        <v>0</v>
      </c>
      <c r="F46" s="18">
        <v>0</v>
      </c>
      <c r="G46" s="18">
        <v>0</v>
      </c>
      <c r="H46" s="18">
        <v>0</v>
      </c>
      <c r="I46" s="18">
        <v>0</v>
      </c>
      <c r="J46" s="18">
        <v>0</v>
      </c>
      <c r="K46" s="18">
        <v>0</v>
      </c>
      <c r="L46" s="18">
        <v>0</v>
      </c>
      <c r="M46" s="6"/>
      <c r="N46" s="6"/>
      <c r="O46" s="6"/>
      <c r="P46" s="6"/>
      <c r="Q46" s="6"/>
    </row>
    <row r="47" spans="1:17" ht="66" customHeight="1">
      <c r="A47" s="6"/>
      <c r="B47" s="6"/>
      <c r="C47" s="20" t="s">
        <v>11</v>
      </c>
      <c r="D47" s="18">
        <f>E47+F47+G47+H47+I47+J47+K47+L47</f>
        <v>272073.61</v>
      </c>
      <c r="E47" s="18">
        <f>E44+E45</f>
        <v>20182.700000000004</v>
      </c>
      <c r="F47" s="18">
        <f>F45+F44</f>
        <v>17084.9</v>
      </c>
      <c r="G47" s="18">
        <f>G45+G44</f>
        <v>58992.21000000001</v>
      </c>
      <c r="H47" s="18">
        <f>H45+H44</f>
        <v>35976.4</v>
      </c>
      <c r="I47" s="18">
        <f>I44+I45</f>
        <v>46473.299999999996</v>
      </c>
      <c r="J47" s="18">
        <f>J45+J44</f>
        <v>29856.6</v>
      </c>
      <c r="K47" s="18">
        <f>K43+K44+K45+K46</f>
        <v>31127.5</v>
      </c>
      <c r="L47" s="18">
        <f>L43+L44+L45+L46</f>
        <v>32380</v>
      </c>
      <c r="M47" s="6"/>
      <c r="N47" s="6"/>
      <c r="O47" s="6"/>
      <c r="P47" s="6"/>
      <c r="Q47" s="6"/>
    </row>
    <row r="48" spans="1:17" ht="15">
      <c r="A48" s="4"/>
      <c r="B48" s="4"/>
      <c r="C48" s="4"/>
      <c r="D48" s="23"/>
      <c r="E48" s="4"/>
      <c r="F48" s="4"/>
      <c r="G48" s="4"/>
      <c r="H48" s="4"/>
      <c r="I48" s="4"/>
      <c r="J48" s="4"/>
      <c r="K48" s="4"/>
      <c r="L48" s="4"/>
      <c r="M48" s="4"/>
      <c r="N48" s="4"/>
      <c r="O48" s="4"/>
      <c r="P48" s="4"/>
      <c r="Q48" s="4"/>
    </row>
    <row r="49" ht="15">
      <c r="D49" s="24"/>
    </row>
    <row r="50" ht="15">
      <c r="D50" s="24"/>
    </row>
  </sheetData>
  <sheetProtection/>
  <mergeCells count="40">
    <mergeCell ref="A28:A32"/>
    <mergeCell ref="A23:A27"/>
    <mergeCell ref="G8:G9"/>
    <mergeCell ref="A38:A42"/>
    <mergeCell ref="B13:B17"/>
    <mergeCell ref="B28:B32"/>
    <mergeCell ref="B38:B42"/>
    <mergeCell ref="B33:B37"/>
    <mergeCell ref="A13:A17"/>
    <mergeCell ref="A33:A37"/>
    <mergeCell ref="A18:A22"/>
    <mergeCell ref="B6:B9"/>
    <mergeCell ref="H8:H9"/>
    <mergeCell ref="Q28:Q32"/>
    <mergeCell ref="J8:J9"/>
    <mergeCell ref="A12:Q12"/>
    <mergeCell ref="A6:A9"/>
    <mergeCell ref="B23:B27"/>
    <mergeCell ref="Q38:Q42"/>
    <mergeCell ref="Q33:Q37"/>
    <mergeCell ref="I8:I9"/>
    <mergeCell ref="D6:P7"/>
    <mergeCell ref="K8:K9"/>
    <mergeCell ref="B18:B22"/>
    <mergeCell ref="Q23:Q27"/>
    <mergeCell ref="L8:L9"/>
    <mergeCell ref="Q13:Q17"/>
    <mergeCell ref="A11:Q11"/>
    <mergeCell ref="Q18:Q22"/>
    <mergeCell ref="F1:Q1"/>
    <mergeCell ref="A2:Q2"/>
    <mergeCell ref="D8:D9"/>
    <mergeCell ref="C6:C9"/>
    <mergeCell ref="A4:Q4"/>
    <mergeCell ref="A3:Q3"/>
    <mergeCell ref="E8:E9"/>
    <mergeCell ref="F8:F9"/>
  </mergeCells>
  <printOptions/>
  <pageMargins left="0.25" right="0.25" top="0.75" bottom="0.75" header="0.3" footer="0.3"/>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2013-11-08T05:48:19Z</cp:lastPrinted>
  <dcterms:created xsi:type="dcterms:W3CDTF">2006-09-28T05:33:49Z</dcterms:created>
  <dcterms:modified xsi:type="dcterms:W3CDTF">2021-12-28T14:17:43Z</dcterms:modified>
  <cp:category/>
  <cp:version/>
  <cp:contentType/>
  <cp:contentStatus/>
</cp:coreProperties>
</file>