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8bud\мои документы\РЕШЕНИЯ О БЮДЖЕТЕ\Решение о бюджете на 2020 год\"/>
    </mc:Choice>
  </mc:AlternateContent>
  <bookViews>
    <workbookView xWindow="360" yWindow="105" windowWidth="11340" windowHeight="6285"/>
  </bookViews>
  <sheets>
    <sheet name="доходы 2020" sheetId="1" r:id="rId1"/>
    <sheet name="Лист1" sheetId="2" r:id="rId2"/>
  </sheets>
  <definedNames>
    <definedName name="_xlnm.Print_Titles" localSheetId="0">'доходы 2020'!$8:$9</definedName>
    <definedName name="_xlnm.Print_Area" localSheetId="0">'доходы 2020'!$A$1:$C$88</definedName>
  </definedNames>
  <calcPr calcId="152511"/>
</workbook>
</file>

<file path=xl/calcChain.xml><?xml version="1.0" encoding="utf-8"?>
<calcChain xmlns="http://schemas.openxmlformats.org/spreadsheetml/2006/main">
  <c r="C40" i="1" l="1"/>
  <c r="C13" i="1"/>
  <c r="C61" i="1" l="1"/>
  <c r="C75" i="1"/>
  <c r="C80" i="1"/>
  <c r="C78" i="1" s="1"/>
  <c r="C86" i="1"/>
  <c r="C83" i="1"/>
  <c r="C52" i="1"/>
  <c r="C49" i="1" s="1"/>
  <c r="C46" i="1"/>
  <c r="C60" i="1" l="1"/>
  <c r="C45" i="1" s="1"/>
  <c r="C43" i="1" s="1"/>
  <c r="D89" i="2" l="1"/>
  <c r="D84" i="2"/>
  <c r="D80" i="2"/>
  <c r="D71" i="2" s="1"/>
  <c r="D72" i="2"/>
  <c r="D64" i="2"/>
  <c r="D59" i="2" s="1"/>
  <c r="D56" i="2"/>
  <c r="D36" i="2"/>
  <c r="C36" i="2"/>
  <c r="D33" i="2"/>
  <c r="C33" i="2"/>
  <c r="D28" i="2"/>
  <c r="C28" i="2"/>
  <c r="D24" i="2"/>
  <c r="C24" i="2"/>
  <c r="D19" i="2"/>
  <c r="C19" i="2"/>
  <c r="D16" i="2"/>
  <c r="C16" i="2"/>
  <c r="D13" i="2"/>
  <c r="C13" i="2"/>
  <c r="C28" i="1"/>
  <c r="C33" i="1"/>
  <c r="C19" i="1"/>
  <c r="C36" i="1"/>
  <c r="C24" i="1"/>
  <c r="C16" i="1"/>
  <c r="D11" i="2" l="1"/>
  <c r="C11" i="2"/>
  <c r="D55" i="2"/>
  <c r="D53" i="2" s="1"/>
  <c r="C11" i="1"/>
  <c r="C88" i="1" s="1"/>
</calcChain>
</file>

<file path=xl/sharedStrings.xml><?xml version="1.0" encoding="utf-8"?>
<sst xmlns="http://schemas.openxmlformats.org/spreadsheetml/2006/main" count="249" uniqueCount="158">
  <si>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</si>
  <si>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</si>
  <si>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</si>
  <si>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</si>
  <si>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</si>
  <si>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</si>
  <si>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</si>
  <si>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</si>
  <si>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</si>
  <si>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</si>
  <si>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</si>
  <si>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</si>
  <si>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</si>
  <si>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</si>
  <si>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</si>
  <si>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</si>
  <si>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</si>
  <si>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</si>
  <si>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</si>
  <si>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</si>
  <si>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</si>
  <si>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</si>
  <si>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</si>
  <si>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</si>
  <si>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</si>
  <si>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</si>
  <si>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</si>
  <si>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</si>
  <si>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Иные межбюджетные трансферты </t>
  </si>
  <si>
    <t>1 14 06000 00 0000 430</t>
  </si>
  <si>
    <t>ГОСУДАРСТВЕННАЯ ПОШЛИНА</t>
  </si>
  <si>
    <t>1 16 27000 01 0000 140</t>
  </si>
  <si>
    <t>1 16 90000 00 0000 140</t>
  </si>
  <si>
    <t>2 02 00000 00 0000 000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</si>
  <si>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</si>
  <si>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</si>
  <si>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1 16 30000 01 0000 140</t>
  </si>
  <si>
    <t>БЕЗВОЗМЕЗДНЫЕ ПОСТУПЛЕНИЯ ОТ ДРУГИХ БЮДЖЕТОВ БЮДЖЕТНОЙ СИСТЕМЫ РОССИЙСКОЙ ФЕДЕРАЦИИ</t>
  </si>
  <si>
    <t>Всего доходов</t>
  </si>
  <si>
    <t>Денежные взыскания (штрафы) за правонарушения в области дорожного движения</t>
  </si>
  <si>
    <t>1 16 37000 00 0000 140</t>
  </si>
  <si>
    <t>1 16 33000 00 0000 140</t>
  </si>
  <si>
    <t>1 16 25000 00 0000 140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</si>
  <si>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</si>
  <si>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</si>
  <si>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</si>
  <si>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</si>
  <si>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</si>
  <si>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1 16 18000 00 0000 140</t>
  </si>
  <si>
    <t>Денежные взыскания (штрафы) за нарушение бюджетного законодательства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</si>
  <si>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</si>
  <si>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</si>
  <si>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</t>
  </si>
  <si>
    <t>Сумма,
тыс. рублей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</si>
  <si>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</si>
  <si>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</si>
  <si>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1 16 02000 00 0000 140</t>
  </si>
  <si>
    <t>1 16 23000 00 0000 140</t>
  </si>
  <si>
    <t>Доходы от возмещения ущерба при возникновении страховых случаев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</si>
  <si>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</si>
  <si>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</si>
  <si>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2 02 25027 02 0000 150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</si>
  <si>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</si>
  <si>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2 02 30000 00 0000 150</t>
  </si>
  <si>
    <t>2 02 10000 00 0000 150</t>
  </si>
  <si>
    <t>2 02 20000 00 0000 150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</si>
  <si>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– 2025 годы</t>
  </si>
  <si>
    <t>Денежные взыскания (штрафы) за нарушение законодательства о налогах и сборах</t>
  </si>
  <si>
    <t>1 16 03000 00 0000 140</t>
  </si>
  <si>
    <t>Прогнозируемое поступление доходов районного бюджета на 2019 год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</si>
  <si>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</si>
  <si>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</si>
  <si>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</si>
  <si>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</si>
  <si>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</si>
  <si>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1 05 04000 00 0000 110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</si>
  <si>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</si>
  <si>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</si>
  <si>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 xml:space="preserve">                                     Приложение № 4</t>
  </si>
  <si>
    <t xml:space="preserve">                             к решению Собрания депутатов</t>
  </si>
  <si>
    <t xml:space="preserve">                            от   2018 года № </t>
  </si>
  <si>
    <t>2 02 15001 05 0000 150</t>
  </si>
  <si>
    <t>Дотации бюджетам муниципальных районов на выравнивание бюджетной обеспеченности</t>
  </si>
  <si>
    <t>2 02 25097 05 0000 150</t>
  </si>
  <si>
    <t>2 02 25467 05 0000 150</t>
  </si>
  <si>
    <t>прочие субсидии бюджетам муниципальных районов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</si>
  <si>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</si>
  <si>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</si>
  <si>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</si>
  <si>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субсидии бюджетам  муниципальных районов на развитие территориального общественного самоуправления в Архангельской области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</si>
  <si>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</si>
  <si>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</si>
  <si>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</si>
  <si>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</si>
  <si>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</si>
  <si>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</si>
  <si>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</si>
  <si>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</si>
  <si>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</si>
  <si>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2 02 35082 05 0000 150</t>
  </si>
  <si>
    <t>2 02 30029 05 0000 150</t>
  </si>
  <si>
    <t>2 02 35120 05 0000 150</t>
  </si>
  <si>
    <t>Единая субвенция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</si>
  <si>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</si>
  <si>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</si>
  <si>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задетьми, посещающими образовательные организации, реализующими образовательные программы дошкольного образования</t>
  </si>
  <si>
    <t>Субвенции бюджетам муниципальных районов на исполнение пономочий по  оплате набора продуктов питания в оздоровительных лагерях с дневным пребыванием детей</t>
  </si>
  <si>
    <t>2 02 35900 05 0000 150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</si>
  <si>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</si>
  <si>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</si>
  <si>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</si>
  <si>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</si>
  <si>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</si>
  <si>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</si>
  <si>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Платежи от государственных и муниципальных унитарных предприятий</t>
  </si>
  <si>
    <t>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</si>
  <si>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</si>
  <si>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</si>
  <si>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субвенции бюджетам муниципальных районов</t>
  </si>
  <si>
    <t>из них: субвенции бюджетам муниципальных районов на реализацию образовательных программ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</si>
  <si>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</si>
  <si>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</si>
  <si>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</si>
  <si>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муниципальных районов </t>
  </si>
  <si>
    <t>2 02 40014 05 0000 150</t>
  </si>
  <si>
    <t>2 02 49999 05 0000 150</t>
  </si>
  <si>
    <t>2 02 30024 05 0000 150</t>
  </si>
  <si>
    <t>2 02 29999 05 0000 150</t>
  </si>
  <si>
    <t>2 02 39999 05 0000 150</t>
  </si>
  <si>
    <t>Прочие субвенции бюджетам муниципальных районов</t>
  </si>
  <si>
    <t>2 02 20216 05 0000 150</t>
  </si>
  <si>
    <t>субвенции бюджетам муниципальных районов на 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</si>
  <si>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создание условий для обеспечения поселений и жителей городских округов услугами торговли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</si>
  <si>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</si>
  <si>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</si>
  <si>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</si>
  <si>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</si>
  <si>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2 02 39998 05 0000 150</t>
  </si>
  <si>
    <t>Прогнозируемое поступление доходов районного бюджета на 2020 год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</si>
  <si>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</si>
  <si>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на комплектование книжных фондов библиотек муниципальных образований Архангельской области и подписка на периодическую печать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</si>
  <si>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реализующими образовательные программы дошкольного образования</t>
  </si>
  <si>
    <t xml:space="preserve">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</si>
  <si>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Субсидия на проведение форума гражданских инициатив на территории Пинежского района Архангельской области, приуроченного к 100-летию со дня рождения северного писателя Федора Абрамова</t>
  </si>
  <si>
    <t>субвенции бюджетам муниципальных образований Архангельской области на осуществление государственных полномочий по выплате вознаграждений профессиональным опекунам</t>
  </si>
  <si>
    <t>Административные штрафы, установленные Кодексом РФ об административных правонарушениях</t>
  </si>
  <si>
    <t>1 1601000 01 0000 140</t>
  </si>
  <si>
    <t>2 18 00000 05 0000 150</t>
  </si>
  <si>
    <t>2 19 00000 05 0000 150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</si>
  <si>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</si>
  <si>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2020года, подлежащие зачислению в бюджет муниципального образования по нормативам, действующим до 1 января 2020года</t>
  </si>
  <si>
    <t>2 02 27112 05 0000 150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</si>
  <si>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</si>
  <si>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</si>
  <si>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Субвенции бюджетам муниципальных районов на исполнение полномочий по  оплате набора продуктов питания в оздоровительных лагерях с дневным пребыванием детей</t>
  </si>
  <si>
    <t xml:space="preserve">                            от 17  декабря  2019 года № 333</t>
  </si>
  <si>
    <t xml:space="preserve">                     Приложение № 4</t>
  </si>
  <si>
    <t xml:space="preserve">                              к решению Собрания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</si>
</sst>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_р_._-;_-@_-"/>
  </numFmts>
  <fonts count="14" x14ac:knownFonts="1">
    <font>
      <sz val="10"/>
      <name val="Arial Cyr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Arial Cyr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9" fontId="10" fillId="0" borderId="10">
      <alignment horizontal="center" vertical="top" shrinkToFit="1"/>
    </xf>
    <xf numFmtId="0" fontId="11" fillId="0" borderId="10">
      <alignment vertical="top" wrapText="1"/>
    </xf>
    <xf numFmtId="0" fontId="9" fillId="0" borderId="0"/>
  </cellStyleXfs>
  <cellXfs count="102">
    <xf numFmtId="0" fontId="0" fillId="0" borderId="0" xfId="0"/>
    <xf numFmtId="0" fontId="6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/>
    <xf numFmtId="164" fontId="3" fillId="0" borderId="2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 indent="2"/>
    </xf>
    <xf numFmtId="164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 indent="3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1" fillId="2" borderId="6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horizontal="left" vertical="center" wrapText="1" indent="2"/>
    </xf>
    <xf numFmtId="164" fontId="1" fillId="2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 indent="2"/>
    </xf>
    <xf numFmtId="0" fontId="1" fillId="0" borderId="6" xfId="0" applyFont="1" applyFill="1" applyBorder="1" applyAlignment="1">
      <alignment horizontal="left" vertical="center" wrapText="1" indent="2"/>
    </xf>
    <xf numFmtId="0" fontId="1" fillId="0" borderId="6" xfId="0" applyNumberFormat="1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center" wrapText="1" indent="2"/>
    </xf>
    <xf numFmtId="0" fontId="0" fillId="0" borderId="7" xfId="0" applyFill="1" applyBorder="1" applyAlignment="1">
      <alignment horizontal="left" vertical="center" wrapText="1" indent="2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 indent="2"/>
    </xf>
    <xf numFmtId="164" fontId="1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7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/>
    <xf numFmtId="164" fontId="8" fillId="2" borderId="0" xfId="0" applyNumberFormat="1" applyFont="1" applyFill="1"/>
    <xf numFmtId="0" fontId="13" fillId="2" borderId="3" xfId="0" applyFont="1" applyFill="1" applyBorder="1" applyAlignment="1">
      <alignment wrapText="1"/>
    </xf>
    <xf numFmtId="164" fontId="13" fillId="2" borderId="3" xfId="0" applyNumberFormat="1" applyFont="1" applyFill="1" applyBorder="1" applyAlignment="1">
      <alignment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11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top" wrapText="1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 indent="1"/>
    </xf>
    <xf numFmtId="164" fontId="7" fillId="2" borderId="2" xfId="0" applyNumberFormat="1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left" wrapText="1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</cellXfs>
  <cellStyles count="4">
    <cellStyle name="xl31" xfId="1"/>
    <cellStyle name="xl40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view="pageBreakPreview" zoomScale="118" zoomScaleNormal="75" zoomScaleSheetLayoutView="118" workbookViewId="0">
      <selection activeCell="E7" sqref="E7"/>
    </sheetView>
  </sheetViews>
  <sheetFormatPr defaultRowHeight="12.75" x14ac:dyDescent="0.2"/>
  <cols>
    <col min="1" max="1" width="50" style="1" customWidth="1"/>
    <col min="2" max="2" width="26.28515625" style="1" customWidth="1"/>
    <col min="3" max="3" width="20.140625" style="1" customWidth="1"/>
    <col min="4" max="4" width="12.42578125" style="1" customWidth="1"/>
    <col min="5" max="5" width="18.5703125" style="1" customWidth="1"/>
    <col min="6" max="6" width="1.7109375" style="1" customWidth="1"/>
    <col min="7" max="7" width="12.140625" style="1" bestFit="1" customWidth="1"/>
    <col min="8" max="16384" width="9.140625" style="1"/>
  </cols>
  <sheetData>
    <row r="1" spans="1:5" x14ac:dyDescent="0.2">
      <c r="A1" s="56"/>
      <c r="B1" s="101" t="s">
        <v>156</v>
      </c>
      <c r="C1" s="101"/>
      <c r="D1" s="7"/>
      <c r="E1" s="7"/>
    </row>
    <row r="2" spans="1:5" x14ac:dyDescent="0.2">
      <c r="A2" s="56"/>
      <c r="B2" s="95" t="s">
        <v>157</v>
      </c>
      <c r="C2" s="95"/>
      <c r="D2" s="7"/>
      <c r="E2" s="7"/>
    </row>
    <row r="3" spans="1:5" ht="17.25" customHeight="1" x14ac:dyDescent="0.2">
      <c r="A3" s="56"/>
      <c r="B3" s="96" t="s">
        <v>155</v>
      </c>
      <c r="C3" s="96"/>
      <c r="D3" s="7"/>
      <c r="E3" s="7"/>
    </row>
    <row r="4" spans="1:5" x14ac:dyDescent="0.2">
      <c r="A4" s="56"/>
      <c r="B4" s="94"/>
      <c r="C4" s="95"/>
      <c r="D4" s="7"/>
      <c r="E4" s="7"/>
    </row>
    <row r="5" spans="1:5" x14ac:dyDescent="0.2">
      <c r="A5" s="56"/>
      <c r="B5" s="94"/>
      <c r="C5" s="95"/>
      <c r="D5" s="7"/>
      <c r="E5" s="7"/>
    </row>
    <row r="6" spans="1:5" ht="21" customHeight="1" x14ac:dyDescent="0.2">
      <c r="A6" s="97" t="s">
        <v>138</v>
      </c>
      <c r="B6" s="97"/>
      <c r="C6" s="98"/>
      <c r="D6" s="22"/>
      <c r="E6" s="22"/>
    </row>
    <row r="7" spans="1:5" ht="12" customHeight="1" x14ac:dyDescent="0.2">
      <c r="A7" s="99"/>
      <c r="B7" s="100"/>
      <c r="C7" s="100"/>
      <c r="D7" s="21"/>
      <c r="E7" s="21"/>
    </row>
    <row r="8" spans="1:5" ht="42" customHeight="1" x14ac:dyDescent="0.2">
      <c r="A8" s="36" t="s">
        <v>24</v>
      </c>
      <c r="B8" s="37" t="s">
        <v>25</v>
      </c>
      <c r="C8" s="9" t="s">
        <v>53</v>
      </c>
      <c r="D8" s="23"/>
      <c r="E8" s="23"/>
    </row>
    <row r="9" spans="1:5" x14ac:dyDescent="0.2">
      <c r="A9" s="10">
        <v>1</v>
      </c>
      <c r="B9" s="6">
        <v>2</v>
      </c>
      <c r="C9" s="6">
        <v>3</v>
      </c>
      <c r="D9" s="24"/>
      <c r="E9" s="24"/>
    </row>
    <row r="10" spans="1:5" x14ac:dyDescent="0.2">
      <c r="A10" s="3"/>
      <c r="B10" s="3"/>
      <c r="C10" s="3"/>
      <c r="D10" s="25"/>
      <c r="E10" s="25"/>
    </row>
    <row r="11" spans="1:5" ht="21" customHeight="1" x14ac:dyDescent="0.2">
      <c r="A11" s="12" t="s">
        <v>35</v>
      </c>
      <c r="B11" s="17" t="s">
        <v>11</v>
      </c>
      <c r="C11" s="4">
        <f>C13+C16+C24+C28+C36+C33+C40+C19</f>
        <v>169383.7</v>
      </c>
      <c r="D11" s="26"/>
      <c r="E11" s="26"/>
    </row>
    <row r="12" spans="1:5" x14ac:dyDescent="0.2">
      <c r="A12" s="12"/>
      <c r="B12" s="17"/>
      <c r="C12" s="5"/>
      <c r="D12" s="27"/>
      <c r="E12" s="27"/>
    </row>
    <row r="13" spans="1:5" ht="16.5" customHeight="1" x14ac:dyDescent="0.2">
      <c r="A13" s="13" t="s">
        <v>8</v>
      </c>
      <c r="B13" s="18" t="s">
        <v>12</v>
      </c>
      <c r="C13" s="5">
        <f>C14</f>
        <v>123491.5</v>
      </c>
      <c r="D13" s="27"/>
      <c r="E13" s="27"/>
    </row>
    <row r="14" spans="1:5" ht="18" customHeight="1" x14ac:dyDescent="0.2">
      <c r="A14" s="14" t="s">
        <v>0</v>
      </c>
      <c r="B14" s="18" t="s">
        <v>13</v>
      </c>
      <c r="C14" s="5">
        <v>123491.5</v>
      </c>
      <c r="D14" s="27"/>
      <c r="E14" s="27"/>
    </row>
    <row r="15" spans="1:5" ht="13.15" customHeight="1" x14ac:dyDescent="0.2">
      <c r="A15" s="14"/>
      <c r="B15" s="18"/>
      <c r="C15" s="5"/>
      <c r="D15" s="27"/>
      <c r="E15" s="27"/>
    </row>
    <row r="16" spans="1:5" ht="44.25" customHeight="1" x14ac:dyDescent="0.2">
      <c r="A16" s="15" t="s">
        <v>3</v>
      </c>
      <c r="B16" s="18" t="s">
        <v>14</v>
      </c>
      <c r="C16" s="5">
        <f>C17</f>
        <v>19048.599999999999</v>
      </c>
      <c r="D16" s="27"/>
      <c r="E16" s="27"/>
    </row>
    <row r="17" spans="1:5" ht="29.25" customHeight="1" x14ac:dyDescent="0.2">
      <c r="A17" s="14" t="s">
        <v>4</v>
      </c>
      <c r="B17" s="18" t="s">
        <v>15</v>
      </c>
      <c r="C17" s="5">
        <v>19048.599999999999</v>
      </c>
      <c r="D17" s="27"/>
      <c r="E17" s="27"/>
    </row>
    <row r="18" spans="1:5" ht="13.5" customHeight="1" x14ac:dyDescent="0.2">
      <c r="A18" s="14"/>
      <c r="B18" s="18"/>
      <c r="C18" s="5"/>
      <c r="D18" s="27"/>
      <c r="E18" s="27"/>
    </row>
    <row r="19" spans="1:5" ht="18" customHeight="1" x14ac:dyDescent="0.2">
      <c r="A19" s="15" t="s">
        <v>1</v>
      </c>
      <c r="B19" s="18" t="s">
        <v>16</v>
      </c>
      <c r="C19" s="5">
        <f>SUM(C20:C22)</f>
        <v>12202.6</v>
      </c>
      <c r="D19" s="27"/>
      <c r="E19" s="27"/>
    </row>
    <row r="20" spans="1:5" ht="25.5" customHeight="1" x14ac:dyDescent="0.2">
      <c r="A20" s="14" t="s">
        <v>70</v>
      </c>
      <c r="B20" s="18" t="s">
        <v>71</v>
      </c>
      <c r="C20" s="5">
        <v>11944</v>
      </c>
      <c r="D20" s="27"/>
      <c r="E20" s="27"/>
    </row>
    <row r="21" spans="1:5" ht="18" customHeight="1" x14ac:dyDescent="0.2">
      <c r="A21" s="14" t="s">
        <v>72</v>
      </c>
      <c r="B21" s="18" t="s">
        <v>73</v>
      </c>
      <c r="C21" s="5">
        <v>100.6</v>
      </c>
      <c r="D21" s="27"/>
      <c r="E21" s="27"/>
    </row>
    <row r="22" spans="1:5" ht="27.75" customHeight="1" x14ac:dyDescent="0.2">
      <c r="A22" s="14" t="s">
        <v>74</v>
      </c>
      <c r="B22" s="18" t="s">
        <v>75</v>
      </c>
      <c r="C22" s="5">
        <v>158</v>
      </c>
      <c r="D22" s="27"/>
      <c r="E22" s="27"/>
    </row>
    <row r="23" spans="1:5" ht="15" customHeight="1" x14ac:dyDescent="0.2">
      <c r="A23" s="14"/>
      <c r="B23" s="18"/>
      <c r="C23" s="5"/>
      <c r="D23" s="27"/>
      <c r="E23" s="27"/>
    </row>
    <row r="24" spans="1:5" ht="16.5" customHeight="1" x14ac:dyDescent="0.2">
      <c r="A24" s="15" t="s">
        <v>30</v>
      </c>
      <c r="B24" s="18" t="s">
        <v>17</v>
      </c>
      <c r="C24" s="5">
        <f>C25+C26</f>
        <v>3138</v>
      </c>
      <c r="D24" s="27"/>
      <c r="E24" s="27"/>
    </row>
    <row r="25" spans="1:5" ht="45.75" customHeight="1" x14ac:dyDescent="0.2">
      <c r="A25" s="14" t="s">
        <v>76</v>
      </c>
      <c r="B25" s="18" t="s">
        <v>77</v>
      </c>
      <c r="C25" s="5">
        <v>2808</v>
      </c>
      <c r="D25" s="27"/>
      <c r="E25" s="27"/>
    </row>
    <row r="26" spans="1:5" ht="42.75" customHeight="1" x14ac:dyDescent="0.2">
      <c r="A26" s="14" t="s">
        <v>7</v>
      </c>
      <c r="B26" s="18" t="s">
        <v>18</v>
      </c>
      <c r="C26" s="5">
        <v>330</v>
      </c>
      <c r="D26" s="27"/>
      <c r="E26" s="27"/>
    </row>
    <row r="27" spans="1:5" ht="15.75" customHeight="1" x14ac:dyDescent="0.2">
      <c r="A27" s="14"/>
      <c r="B27" s="18"/>
      <c r="C27" s="5"/>
      <c r="D27" s="27"/>
      <c r="E27" s="27"/>
    </row>
    <row r="28" spans="1:5" ht="48" customHeight="1" x14ac:dyDescent="0.2">
      <c r="A28" s="13" t="s">
        <v>110</v>
      </c>
      <c r="B28" s="18" t="s">
        <v>111</v>
      </c>
      <c r="C28" s="5">
        <f>C29+C30+C31</f>
        <v>9526</v>
      </c>
      <c r="D28" s="27"/>
      <c r="E28" s="27"/>
    </row>
    <row r="29" spans="1:5" ht="93.75" customHeight="1" x14ac:dyDescent="0.2">
      <c r="A29" s="14" t="s">
        <v>112</v>
      </c>
      <c r="B29" s="18" t="s">
        <v>113</v>
      </c>
      <c r="C29" s="5">
        <v>4696</v>
      </c>
      <c r="D29" s="27"/>
      <c r="E29" s="27"/>
    </row>
    <row r="30" spans="1:5" ht="31.5" customHeight="1" x14ac:dyDescent="0.2">
      <c r="A30" s="14" t="s">
        <v>114</v>
      </c>
      <c r="B30" s="18" t="s">
        <v>115</v>
      </c>
      <c r="C30" s="5">
        <v>130</v>
      </c>
      <c r="D30" s="27"/>
      <c r="E30" s="27"/>
    </row>
    <row r="31" spans="1:5" ht="80.25" customHeight="1" x14ac:dyDescent="0.2">
      <c r="A31" s="14" t="s">
        <v>116</v>
      </c>
      <c r="B31" s="18" t="s">
        <v>117</v>
      </c>
      <c r="C31" s="5">
        <v>4700</v>
      </c>
      <c r="D31" s="27"/>
      <c r="E31" s="27"/>
    </row>
    <row r="32" spans="1:5" ht="15.75" customHeight="1" x14ac:dyDescent="0.2">
      <c r="A32" s="14"/>
      <c r="B32" s="18"/>
      <c r="C32" s="5"/>
      <c r="D32" s="27"/>
      <c r="E32" s="27"/>
    </row>
    <row r="33" spans="1:5" ht="32.25" customHeight="1" x14ac:dyDescent="0.2">
      <c r="A33" s="15" t="s">
        <v>9</v>
      </c>
      <c r="B33" s="18" t="s">
        <v>19</v>
      </c>
      <c r="C33" s="5">
        <f>C34</f>
        <v>1191</v>
      </c>
      <c r="D33" s="27"/>
      <c r="E33" s="27"/>
    </row>
    <row r="34" spans="1:5" ht="28.5" customHeight="1" x14ac:dyDescent="0.2">
      <c r="A34" s="14" t="s">
        <v>2</v>
      </c>
      <c r="B34" s="18" t="s">
        <v>20</v>
      </c>
      <c r="C34" s="5">
        <v>1191</v>
      </c>
      <c r="D34" s="27"/>
      <c r="E34" s="27"/>
    </row>
    <row r="35" spans="1:5" ht="15.75" customHeight="1" x14ac:dyDescent="0.2">
      <c r="A35" s="14"/>
      <c r="B35" s="18"/>
      <c r="C35" s="5"/>
      <c r="D35" s="27"/>
      <c r="E35" s="27"/>
    </row>
    <row r="36" spans="1:5" ht="32.25" customHeight="1" x14ac:dyDescent="0.2">
      <c r="A36" s="15" t="s">
        <v>10</v>
      </c>
      <c r="B36" s="18" t="s">
        <v>21</v>
      </c>
      <c r="C36" s="5">
        <f>C37+C38</f>
        <v>50</v>
      </c>
      <c r="D36" s="27"/>
      <c r="E36" s="27"/>
    </row>
    <row r="37" spans="1:5" ht="82.9" customHeight="1" x14ac:dyDescent="0.2">
      <c r="A37" s="14" t="s">
        <v>59</v>
      </c>
      <c r="B37" s="18" t="s">
        <v>60</v>
      </c>
      <c r="C37" s="5">
        <v>0</v>
      </c>
      <c r="D37" s="27"/>
      <c r="E37" s="27"/>
    </row>
    <row r="38" spans="1:5" ht="42.75" customHeight="1" x14ac:dyDescent="0.2">
      <c r="A38" s="14" t="s">
        <v>52</v>
      </c>
      <c r="B38" s="18" t="s">
        <v>29</v>
      </c>
      <c r="C38" s="5">
        <v>50</v>
      </c>
      <c r="D38" s="27"/>
      <c r="E38" s="27"/>
    </row>
    <row r="39" spans="1:5" ht="13.5" customHeight="1" x14ac:dyDescent="0.2">
      <c r="A39" s="14"/>
      <c r="B39" s="18"/>
      <c r="C39" s="5"/>
      <c r="D39" s="27"/>
      <c r="E39" s="27"/>
    </row>
    <row r="40" spans="1:5" ht="19.5" customHeight="1" x14ac:dyDescent="0.2">
      <c r="A40" s="15" t="s">
        <v>5</v>
      </c>
      <c r="B40" s="18" t="s">
        <v>22</v>
      </c>
      <c r="C40" s="5">
        <f>C41+C42</f>
        <v>736</v>
      </c>
      <c r="D40" s="27"/>
      <c r="E40" s="27"/>
    </row>
    <row r="41" spans="1:5" ht="41.25" customHeight="1" x14ac:dyDescent="0.2">
      <c r="A41" s="83" t="s">
        <v>145</v>
      </c>
      <c r="B41" s="18" t="s">
        <v>146</v>
      </c>
      <c r="C41" s="5">
        <v>736</v>
      </c>
      <c r="D41" s="27"/>
      <c r="E41" s="27"/>
    </row>
    <row r="42" spans="1:5" ht="73.5" customHeight="1" x14ac:dyDescent="0.2">
      <c r="A42" s="83" t="s">
        <v>150</v>
      </c>
      <c r="B42" s="88" t="s">
        <v>149</v>
      </c>
      <c r="C42" s="5">
        <v>0</v>
      </c>
      <c r="D42" s="27"/>
      <c r="E42" s="27"/>
    </row>
    <row r="43" spans="1:5" ht="21.75" customHeight="1" x14ac:dyDescent="0.2">
      <c r="A43" s="89" t="s">
        <v>6</v>
      </c>
      <c r="B43" s="62" t="s">
        <v>23</v>
      </c>
      <c r="C43" s="63">
        <f>C45+C83+C86</f>
        <v>1205715.8999999999</v>
      </c>
      <c r="D43" s="28"/>
      <c r="E43" s="27"/>
    </row>
    <row r="44" spans="1:5" ht="11.45" customHeight="1" x14ac:dyDescent="0.2">
      <c r="A44" s="64"/>
      <c r="B44" s="65"/>
      <c r="C44" s="66"/>
      <c r="D44" s="29"/>
      <c r="E44" s="27"/>
    </row>
    <row r="45" spans="1:5" ht="45" customHeight="1" x14ac:dyDescent="0.2">
      <c r="A45" s="67" t="s">
        <v>37</v>
      </c>
      <c r="B45" s="65" t="s">
        <v>33</v>
      </c>
      <c r="C45" s="66">
        <f>C46+C49+C60+C78</f>
        <v>1205715.8999999999</v>
      </c>
      <c r="D45" s="29"/>
      <c r="E45" s="27"/>
    </row>
    <row r="46" spans="1:5" ht="27.6" customHeight="1" x14ac:dyDescent="0.2">
      <c r="A46" s="69" t="s">
        <v>50</v>
      </c>
      <c r="B46" s="65" t="s">
        <v>64</v>
      </c>
      <c r="C46" s="66">
        <f>SUM(C47:C47)</f>
        <v>110460.7</v>
      </c>
      <c r="D46" s="27"/>
      <c r="E46" s="27"/>
    </row>
    <row r="47" spans="1:5" s="56" customFormat="1" ht="33.75" customHeight="1" x14ac:dyDescent="0.2">
      <c r="A47" s="70" t="s">
        <v>82</v>
      </c>
      <c r="B47" s="71" t="s">
        <v>81</v>
      </c>
      <c r="C47" s="72">
        <v>110460.7</v>
      </c>
      <c r="D47" s="29"/>
      <c r="E47" s="29"/>
    </row>
    <row r="48" spans="1:5" s="56" customFormat="1" ht="10.9" customHeight="1" x14ac:dyDescent="0.2">
      <c r="A48" s="70"/>
      <c r="B48" s="71"/>
      <c r="C48" s="73"/>
      <c r="D48" s="29"/>
      <c r="E48" s="29"/>
    </row>
    <row r="49" spans="1:5" s="56" customFormat="1" ht="34.9" customHeight="1" x14ac:dyDescent="0.2">
      <c r="A49" s="70" t="s">
        <v>44</v>
      </c>
      <c r="B49" s="71" t="s">
        <v>65</v>
      </c>
      <c r="C49" s="72">
        <f>C50+C51+C52</f>
        <v>491858.19999999995</v>
      </c>
      <c r="D49" s="29"/>
      <c r="E49" s="29"/>
    </row>
    <row r="50" spans="1:5" s="56" customFormat="1" ht="90" customHeight="1" x14ac:dyDescent="0.2">
      <c r="A50" s="70" t="s">
        <v>91</v>
      </c>
      <c r="B50" s="71" t="s">
        <v>130</v>
      </c>
      <c r="C50" s="72">
        <v>4687.3</v>
      </c>
      <c r="D50" s="29"/>
      <c r="E50" s="29"/>
    </row>
    <row r="51" spans="1:5" s="56" customFormat="1" ht="42.75" customHeight="1" x14ac:dyDescent="0.2">
      <c r="A51" s="75" t="s">
        <v>139</v>
      </c>
      <c r="B51" s="71" t="s">
        <v>151</v>
      </c>
      <c r="C51" s="72">
        <v>127472.6</v>
      </c>
      <c r="D51" s="29"/>
      <c r="E51" s="29"/>
    </row>
    <row r="52" spans="1:5" s="56" customFormat="1" ht="28.5" customHeight="1" x14ac:dyDescent="0.2">
      <c r="A52" s="90" t="s">
        <v>85</v>
      </c>
      <c r="B52" s="71" t="s">
        <v>127</v>
      </c>
      <c r="C52" s="72">
        <f>SUM(C53:C59)</f>
        <v>359698.3</v>
      </c>
      <c r="D52" s="29"/>
      <c r="E52" s="29"/>
    </row>
    <row r="53" spans="1:5" s="56" customFormat="1" ht="32.25" customHeight="1" x14ac:dyDescent="0.2">
      <c r="A53" s="75" t="s">
        <v>86</v>
      </c>
      <c r="B53" s="77"/>
      <c r="C53" s="72">
        <v>357101</v>
      </c>
      <c r="D53" s="29"/>
      <c r="E53" s="29"/>
    </row>
    <row r="54" spans="1:5" s="56" customFormat="1" ht="106.5" customHeight="1" x14ac:dyDescent="0.2">
      <c r="A54" s="70" t="s">
        <v>87</v>
      </c>
      <c r="B54" s="71"/>
      <c r="C54" s="72">
        <v>28.1</v>
      </c>
      <c r="D54" s="29"/>
      <c r="E54" s="29"/>
    </row>
    <row r="55" spans="1:5" s="56" customFormat="1" ht="42" customHeight="1" x14ac:dyDescent="0.2">
      <c r="A55" s="75" t="s">
        <v>89</v>
      </c>
      <c r="B55" s="71"/>
      <c r="C55" s="72">
        <v>1425.3</v>
      </c>
      <c r="D55" s="29"/>
      <c r="E55" s="29"/>
    </row>
    <row r="56" spans="1:5" s="56" customFormat="1" ht="76.5" customHeight="1" x14ac:dyDescent="0.2">
      <c r="A56" s="70" t="s">
        <v>90</v>
      </c>
      <c r="B56" s="77"/>
      <c r="C56" s="72">
        <v>241.2</v>
      </c>
      <c r="D56" s="29"/>
      <c r="E56" s="29"/>
    </row>
    <row r="57" spans="1:5" s="56" customFormat="1" ht="41.25" customHeight="1" x14ac:dyDescent="0.2">
      <c r="A57" s="70" t="s">
        <v>132</v>
      </c>
      <c r="B57" s="77"/>
      <c r="C57" s="72">
        <v>235.2</v>
      </c>
      <c r="D57" s="29"/>
      <c r="E57" s="29"/>
    </row>
    <row r="58" spans="1:5" s="56" customFormat="1" ht="57" customHeight="1" x14ac:dyDescent="0.2">
      <c r="A58" s="70" t="s">
        <v>143</v>
      </c>
      <c r="B58" s="77"/>
      <c r="C58" s="72">
        <v>250</v>
      </c>
      <c r="D58" s="29"/>
      <c r="E58" s="29"/>
    </row>
    <row r="59" spans="1:5" s="56" customFormat="1" ht="43.5" customHeight="1" x14ac:dyDescent="0.2">
      <c r="A59" s="70" t="s">
        <v>140</v>
      </c>
      <c r="B59" s="77"/>
      <c r="C59" s="72">
        <v>417.5</v>
      </c>
    </row>
    <row r="60" spans="1:5" s="56" customFormat="1" ht="25.5" x14ac:dyDescent="0.2">
      <c r="A60" s="70" t="s">
        <v>51</v>
      </c>
      <c r="B60" s="71" t="s">
        <v>63</v>
      </c>
      <c r="C60" s="72">
        <f>C61+C70+C71+C72+C73+C74+C75</f>
        <v>570049.5</v>
      </c>
    </row>
    <row r="61" spans="1:5" s="56" customFormat="1" ht="42" customHeight="1" x14ac:dyDescent="0.2">
      <c r="A61" s="75" t="s">
        <v>108</v>
      </c>
      <c r="B61" s="71" t="s">
        <v>126</v>
      </c>
      <c r="C61" s="72">
        <f>SUM(C62:C69)</f>
        <v>57903.799999999996</v>
      </c>
    </row>
    <row r="62" spans="1:5" s="56" customFormat="1" ht="69.75" customHeight="1" x14ac:dyDescent="0.2">
      <c r="A62" s="70" t="s">
        <v>109</v>
      </c>
      <c r="B62" s="71"/>
      <c r="C62" s="72">
        <v>4141.8</v>
      </c>
    </row>
    <row r="63" spans="1:5" s="56" customFormat="1" ht="44.25" customHeight="1" x14ac:dyDescent="0.2">
      <c r="A63" s="78" t="s">
        <v>95</v>
      </c>
      <c r="B63" s="71"/>
      <c r="C63" s="72">
        <v>366.7</v>
      </c>
    </row>
    <row r="64" spans="1:5" s="56" customFormat="1" ht="42" customHeight="1" x14ac:dyDescent="0.2">
      <c r="A64" s="70" t="s">
        <v>96</v>
      </c>
      <c r="B64" s="71"/>
      <c r="C64" s="72">
        <v>875</v>
      </c>
    </row>
    <row r="65" spans="1:4" s="56" customFormat="1" ht="83.25" customHeight="1" x14ac:dyDescent="0.2">
      <c r="A65" s="70" t="s">
        <v>97</v>
      </c>
      <c r="B65" s="71"/>
      <c r="C65" s="72">
        <v>20</v>
      </c>
    </row>
    <row r="66" spans="1:4" s="56" customFormat="1" ht="42.75" customHeight="1" x14ac:dyDescent="0.2">
      <c r="A66" s="75" t="s">
        <v>98</v>
      </c>
      <c r="B66" s="71"/>
      <c r="C66" s="72">
        <v>25</v>
      </c>
      <c r="D66" s="58"/>
    </row>
    <row r="67" spans="1:4" s="56" customFormat="1" ht="57" customHeight="1" x14ac:dyDescent="0.2">
      <c r="A67" s="75" t="s">
        <v>154</v>
      </c>
      <c r="B67" s="71"/>
      <c r="C67" s="72">
        <v>3987.6</v>
      </c>
    </row>
    <row r="68" spans="1:4" s="56" customFormat="1" ht="81.75" customHeight="1" x14ac:dyDescent="0.2">
      <c r="A68" s="75" t="s">
        <v>121</v>
      </c>
      <c r="B68" s="77"/>
      <c r="C68" s="72">
        <v>48425.5</v>
      </c>
    </row>
    <row r="69" spans="1:4" s="56" customFormat="1" ht="55.5" customHeight="1" x14ac:dyDescent="0.2">
      <c r="A69" s="75" t="s">
        <v>144</v>
      </c>
      <c r="B69" s="84"/>
      <c r="C69" s="72">
        <v>62.2</v>
      </c>
    </row>
    <row r="70" spans="1:4" s="56" customFormat="1" ht="81" customHeight="1" x14ac:dyDescent="0.2">
      <c r="A70" s="85" t="s">
        <v>141</v>
      </c>
      <c r="B70" s="86" t="s">
        <v>100</v>
      </c>
      <c r="C70" s="87">
        <v>7197.8</v>
      </c>
    </row>
    <row r="71" spans="1:4" s="56" customFormat="1" ht="74.25" customHeight="1" x14ac:dyDescent="0.2">
      <c r="A71" s="70" t="s">
        <v>104</v>
      </c>
      <c r="B71" s="71" t="s">
        <v>99</v>
      </c>
      <c r="C71" s="72">
        <v>2435.4</v>
      </c>
      <c r="D71" s="59"/>
    </row>
    <row r="72" spans="1:4" s="56" customFormat="1" ht="38.25" x14ac:dyDescent="0.2">
      <c r="A72" s="70" t="s">
        <v>93</v>
      </c>
      <c r="B72" s="71" t="s">
        <v>94</v>
      </c>
      <c r="C72" s="72">
        <v>2577.6999999999998</v>
      </c>
    </row>
    <row r="73" spans="1:4" s="56" customFormat="1" ht="63.75" x14ac:dyDescent="0.2">
      <c r="A73" s="70" t="s">
        <v>103</v>
      </c>
      <c r="B73" s="79" t="s">
        <v>101</v>
      </c>
      <c r="C73" s="72">
        <v>6.7</v>
      </c>
    </row>
    <row r="74" spans="1:4" s="56" customFormat="1" ht="18.75" customHeight="1" x14ac:dyDescent="0.2">
      <c r="A74" s="70" t="s">
        <v>102</v>
      </c>
      <c r="B74" s="80" t="s">
        <v>137</v>
      </c>
      <c r="C74" s="72">
        <v>5134.8999999999996</v>
      </c>
    </row>
    <row r="75" spans="1:4" s="56" customFormat="1" ht="18" customHeight="1" x14ac:dyDescent="0.2">
      <c r="A75" s="70" t="s">
        <v>129</v>
      </c>
      <c r="B75" s="79" t="s">
        <v>128</v>
      </c>
      <c r="C75" s="73">
        <f>C76+C77</f>
        <v>494793.2</v>
      </c>
    </row>
    <row r="76" spans="1:4" s="56" customFormat="1" ht="29.25" customHeight="1" x14ac:dyDescent="0.2">
      <c r="A76" s="70" t="s">
        <v>119</v>
      </c>
      <c r="B76" s="79"/>
      <c r="C76" s="81">
        <v>489892</v>
      </c>
    </row>
    <row r="77" spans="1:4" s="56" customFormat="1" ht="69" customHeight="1" x14ac:dyDescent="0.2">
      <c r="A77" s="70" t="s">
        <v>131</v>
      </c>
      <c r="B77" s="79"/>
      <c r="C77" s="72">
        <v>4901.2</v>
      </c>
    </row>
    <row r="78" spans="1:4" s="56" customFormat="1" x14ac:dyDescent="0.2">
      <c r="A78" s="70" t="s">
        <v>28</v>
      </c>
      <c r="B78" s="80"/>
      <c r="C78" s="72">
        <f>C79+C80</f>
        <v>33347.5</v>
      </c>
    </row>
    <row r="79" spans="1:4" s="56" customFormat="1" ht="63.75" x14ac:dyDescent="0.2">
      <c r="A79" s="70" t="s">
        <v>122</v>
      </c>
      <c r="B79" s="77" t="s">
        <v>124</v>
      </c>
      <c r="C79" s="72">
        <v>32674</v>
      </c>
    </row>
    <row r="80" spans="1:4" s="56" customFormat="1" ht="25.5" x14ac:dyDescent="0.2">
      <c r="A80" s="70" t="s">
        <v>123</v>
      </c>
      <c r="B80" s="77" t="s">
        <v>125</v>
      </c>
      <c r="C80" s="72">
        <f>C81+C82</f>
        <v>673.5</v>
      </c>
    </row>
    <row r="81" spans="1:3" s="56" customFormat="1" ht="51" x14ac:dyDescent="0.2">
      <c r="A81" s="70" t="s">
        <v>120</v>
      </c>
      <c r="B81" s="77"/>
      <c r="C81" s="72">
        <v>0.5</v>
      </c>
    </row>
    <row r="82" spans="1:3" s="56" customFormat="1" ht="38.25" x14ac:dyDescent="0.2">
      <c r="A82" s="70" t="s">
        <v>142</v>
      </c>
      <c r="B82" s="71"/>
      <c r="C82" s="72">
        <v>673</v>
      </c>
    </row>
    <row r="83" spans="1:3" s="56" customFormat="1" ht="63.75" x14ac:dyDescent="0.2">
      <c r="A83" s="91" t="s">
        <v>152</v>
      </c>
      <c r="B83" s="77" t="s">
        <v>133</v>
      </c>
      <c r="C83" s="73">
        <f>C84</f>
        <v>0</v>
      </c>
    </row>
    <row r="84" spans="1:3" s="56" customFormat="1" ht="76.5" x14ac:dyDescent="0.2">
      <c r="A84" s="82" t="s">
        <v>153</v>
      </c>
      <c r="B84" s="77" t="s">
        <v>147</v>
      </c>
      <c r="C84" s="72"/>
    </row>
    <row r="85" spans="1:3" s="56" customFormat="1" x14ac:dyDescent="0.2">
      <c r="A85" s="70"/>
      <c r="B85" s="77"/>
      <c r="C85" s="72"/>
    </row>
    <row r="86" spans="1:3" s="56" customFormat="1" ht="54.75" customHeight="1" x14ac:dyDescent="0.2">
      <c r="A86" s="91" t="s">
        <v>134</v>
      </c>
      <c r="B86" s="77" t="s">
        <v>135</v>
      </c>
      <c r="C86" s="73">
        <f>C87</f>
        <v>0</v>
      </c>
    </row>
    <row r="87" spans="1:3" s="56" customFormat="1" ht="51" x14ac:dyDescent="0.2">
      <c r="A87" s="68" t="s">
        <v>136</v>
      </c>
      <c r="B87" s="76" t="s">
        <v>148</v>
      </c>
      <c r="C87" s="74"/>
    </row>
    <row r="88" spans="1:3" s="56" customFormat="1" x14ac:dyDescent="0.2">
      <c r="A88" s="60" t="s">
        <v>38</v>
      </c>
      <c r="B88" s="57"/>
      <c r="C88" s="61">
        <f>C11+C43</f>
        <v>1375099.5999999999</v>
      </c>
    </row>
  </sheetData>
  <mergeCells count="2">
    <mergeCell ref="A6:C6"/>
    <mergeCell ref="B1:C1"/>
  </mergeCells>
  <phoneticPr fontId="0" type="noConversion"/>
  <pageMargins left="1.1811023622047245" right="0.39370078740157483" top="0.74803149606299213" bottom="0.74803149606299213" header="0.51181102362204722" footer="0.51181102362204722"/>
  <pageSetup paperSize="9" scale="80" firstPageNumber="44" fitToWidth="0" fitToHeight="6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sqref="A1:IV65536"/>
    </sheetView>
  </sheetViews>
  <sheetFormatPr defaultRowHeight="12.75" x14ac:dyDescent="0.2"/>
  <cols>
    <col min="1" max="1" width="50" style="1" customWidth="1"/>
    <col min="2" max="3" width="26.28515625" style="1" customWidth="1"/>
    <col min="4" max="4" width="20.140625" style="1" customWidth="1"/>
    <col min="5" max="5" width="1.42578125" style="1" customWidth="1"/>
    <col min="6" max="6" width="18.5703125" style="1" customWidth="1"/>
    <col min="7" max="7" width="1.7109375" style="1" customWidth="1"/>
    <col min="8" max="8" width="12.140625" style="1" bestFit="1" customWidth="1"/>
    <col min="9" max="16384" width="9.140625" style="1"/>
  </cols>
  <sheetData>
    <row r="1" spans="1:6" x14ac:dyDescent="0.2">
      <c r="B1" s="7" t="s">
        <v>78</v>
      </c>
      <c r="C1" s="7"/>
      <c r="D1" s="7"/>
      <c r="E1" s="7"/>
      <c r="F1" s="7"/>
    </row>
    <row r="2" spans="1:6" x14ac:dyDescent="0.2">
      <c r="B2" s="20" t="s">
        <v>79</v>
      </c>
      <c r="C2" s="20"/>
      <c r="D2" s="20"/>
      <c r="E2" s="7"/>
      <c r="F2" s="7"/>
    </row>
    <row r="3" spans="1:6" x14ac:dyDescent="0.2">
      <c r="B3" s="40" t="s">
        <v>80</v>
      </c>
      <c r="C3" s="40"/>
      <c r="D3" s="40"/>
      <c r="E3" s="7"/>
      <c r="F3" s="7"/>
    </row>
    <row r="4" spans="1:6" x14ac:dyDescent="0.2">
      <c r="B4" s="7"/>
      <c r="C4" s="7"/>
      <c r="D4" s="20"/>
      <c r="E4" s="7"/>
      <c r="F4" s="7"/>
    </row>
    <row r="5" spans="1:6" x14ac:dyDescent="0.2">
      <c r="B5" s="7"/>
      <c r="C5" s="7"/>
      <c r="D5" s="20"/>
      <c r="E5" s="7"/>
      <c r="F5" s="7"/>
    </row>
    <row r="6" spans="1:6" ht="21" customHeight="1" x14ac:dyDescent="0.2">
      <c r="A6" s="92" t="s">
        <v>69</v>
      </c>
      <c r="B6" s="92"/>
      <c r="C6" s="92"/>
      <c r="D6" s="93"/>
      <c r="E6" s="22"/>
      <c r="F6" s="22"/>
    </row>
    <row r="7" spans="1:6" ht="12" customHeight="1" x14ac:dyDescent="0.2">
      <c r="A7" s="2"/>
      <c r="B7" s="8"/>
      <c r="C7" s="8"/>
      <c r="D7" s="8"/>
      <c r="E7" s="21"/>
      <c r="F7" s="21"/>
    </row>
    <row r="8" spans="1:6" ht="42" customHeight="1" x14ac:dyDescent="0.2">
      <c r="A8" s="36" t="s">
        <v>24</v>
      </c>
      <c r="B8" s="37" t="s">
        <v>25</v>
      </c>
      <c r="C8" s="37"/>
      <c r="D8" s="9" t="s">
        <v>53</v>
      </c>
      <c r="E8" s="23"/>
      <c r="F8" s="23"/>
    </row>
    <row r="9" spans="1:6" x14ac:dyDescent="0.2">
      <c r="A9" s="10">
        <v>1</v>
      </c>
      <c r="B9" s="6">
        <v>2</v>
      </c>
      <c r="C9" s="6"/>
      <c r="D9" s="6">
        <v>3</v>
      </c>
      <c r="E9" s="24"/>
      <c r="F9" s="24"/>
    </row>
    <row r="10" spans="1:6" x14ac:dyDescent="0.2">
      <c r="A10" s="3"/>
      <c r="B10" s="3"/>
      <c r="C10" s="3"/>
      <c r="D10" s="3"/>
      <c r="E10" s="25"/>
      <c r="F10" s="25"/>
    </row>
    <row r="11" spans="1:6" ht="21" customHeight="1" x14ac:dyDescent="0.2">
      <c r="A11" s="12" t="s">
        <v>35</v>
      </c>
      <c r="B11" s="17" t="s">
        <v>11</v>
      </c>
      <c r="C11" s="4">
        <f>C13+C16+C24+C28+C36+C33+C40+C19</f>
        <v>134404.1</v>
      </c>
      <c r="D11" s="4">
        <f>D13+D16+D24+D28+D36+D33+D40+D19</f>
        <v>155581</v>
      </c>
      <c r="E11" s="26"/>
      <c r="F11" s="26"/>
    </row>
    <row r="12" spans="1:6" x14ac:dyDescent="0.2">
      <c r="A12" s="12"/>
      <c r="B12" s="17"/>
      <c r="C12" s="5"/>
      <c r="D12" s="5"/>
      <c r="E12" s="27"/>
      <c r="F12" s="27"/>
    </row>
    <row r="13" spans="1:6" ht="16.5" customHeight="1" x14ac:dyDescent="0.2">
      <c r="A13" s="13" t="s">
        <v>8</v>
      </c>
      <c r="B13" s="18" t="s">
        <v>12</v>
      </c>
      <c r="C13" s="5">
        <f>C14</f>
        <v>90964.6</v>
      </c>
      <c r="D13" s="5">
        <f>D14</f>
        <v>112744</v>
      </c>
      <c r="E13" s="27"/>
      <c r="F13" s="27"/>
    </row>
    <row r="14" spans="1:6" ht="18" customHeight="1" x14ac:dyDescent="0.2">
      <c r="A14" s="14" t="s">
        <v>0</v>
      </c>
      <c r="B14" s="18" t="s">
        <v>13</v>
      </c>
      <c r="C14" s="5">
        <v>90964.6</v>
      </c>
      <c r="D14" s="5">
        <v>112744</v>
      </c>
      <c r="E14" s="27"/>
      <c r="F14" s="27"/>
    </row>
    <row r="15" spans="1:6" ht="13.15" customHeight="1" x14ac:dyDescent="0.2">
      <c r="A15" s="14"/>
      <c r="B15" s="18"/>
      <c r="C15" s="5"/>
      <c r="D15" s="5"/>
      <c r="E15" s="27"/>
      <c r="F15" s="27"/>
    </row>
    <row r="16" spans="1:6" ht="44.25" customHeight="1" x14ac:dyDescent="0.2">
      <c r="A16" s="15" t="s">
        <v>3</v>
      </c>
      <c r="B16" s="18" t="s">
        <v>14</v>
      </c>
      <c r="C16" s="5">
        <f>C17</f>
        <v>14377.1</v>
      </c>
      <c r="D16" s="5">
        <f>D17</f>
        <v>16297</v>
      </c>
      <c r="E16" s="27"/>
      <c r="F16" s="27"/>
    </row>
    <row r="17" spans="1:6" ht="29.25" customHeight="1" x14ac:dyDescent="0.2">
      <c r="A17" s="14" t="s">
        <v>4</v>
      </c>
      <c r="B17" s="18" t="s">
        <v>15</v>
      </c>
      <c r="C17" s="5">
        <v>14377.1</v>
      </c>
      <c r="D17" s="5">
        <v>16297</v>
      </c>
      <c r="E17" s="27"/>
      <c r="F17" s="27"/>
    </row>
    <row r="18" spans="1:6" ht="13.5" customHeight="1" x14ac:dyDescent="0.2">
      <c r="A18" s="14"/>
      <c r="B18" s="18"/>
      <c r="C18" s="5"/>
      <c r="D18" s="5"/>
      <c r="E18" s="27"/>
      <c r="F18" s="27"/>
    </row>
    <row r="19" spans="1:6" ht="18" customHeight="1" x14ac:dyDescent="0.2">
      <c r="A19" s="15" t="s">
        <v>1</v>
      </c>
      <c r="B19" s="18" t="s">
        <v>16</v>
      </c>
      <c r="C19" s="5">
        <f>SUM(C20:C22)</f>
        <v>13447</v>
      </c>
      <c r="D19" s="5">
        <f>SUM(D20:D22)</f>
        <v>12091</v>
      </c>
      <c r="E19" s="27"/>
      <c r="F19" s="27"/>
    </row>
    <row r="20" spans="1:6" ht="25.5" customHeight="1" x14ac:dyDescent="0.2">
      <c r="A20" s="14" t="s">
        <v>70</v>
      </c>
      <c r="B20" s="18" t="s">
        <v>71</v>
      </c>
      <c r="C20" s="5">
        <v>13376</v>
      </c>
      <c r="D20" s="5">
        <v>11950</v>
      </c>
      <c r="E20" s="27"/>
      <c r="F20" s="27"/>
    </row>
    <row r="21" spans="1:6" ht="18" customHeight="1" x14ac:dyDescent="0.2">
      <c r="A21" s="14" t="s">
        <v>72</v>
      </c>
      <c r="B21" s="18" t="s">
        <v>73</v>
      </c>
      <c r="C21" s="5">
        <v>38</v>
      </c>
      <c r="D21" s="5">
        <v>41</v>
      </c>
      <c r="E21" s="27"/>
      <c r="F21" s="27"/>
    </row>
    <row r="22" spans="1:6" ht="27.75" customHeight="1" x14ac:dyDescent="0.2">
      <c r="A22" s="14" t="s">
        <v>74</v>
      </c>
      <c r="B22" s="18" t="s">
        <v>75</v>
      </c>
      <c r="C22" s="5">
        <v>33</v>
      </c>
      <c r="D22" s="5">
        <v>100</v>
      </c>
      <c r="E22" s="27"/>
      <c r="F22" s="27"/>
    </row>
    <row r="23" spans="1:6" ht="15" customHeight="1" x14ac:dyDescent="0.2">
      <c r="A23" s="14"/>
      <c r="B23" s="18"/>
      <c r="C23" s="5"/>
      <c r="D23" s="5"/>
      <c r="E23" s="27"/>
      <c r="F23" s="27"/>
    </row>
    <row r="24" spans="1:6" ht="16.5" customHeight="1" x14ac:dyDescent="0.2">
      <c r="A24" s="15" t="s">
        <v>30</v>
      </c>
      <c r="B24" s="18" t="s">
        <v>17</v>
      </c>
      <c r="C24" s="5">
        <f>C25+C26</f>
        <v>2120</v>
      </c>
      <c r="D24" s="5">
        <f>D25+D26</f>
        <v>2381</v>
      </c>
      <c r="E24" s="27"/>
      <c r="F24" s="27"/>
    </row>
    <row r="25" spans="1:6" ht="45.75" customHeight="1" x14ac:dyDescent="0.2">
      <c r="A25" s="14" t="s">
        <v>76</v>
      </c>
      <c r="B25" s="18" t="s">
        <v>77</v>
      </c>
      <c r="C25" s="5">
        <v>1800</v>
      </c>
      <c r="D25" s="5">
        <v>2151</v>
      </c>
      <c r="E25" s="27"/>
      <c r="F25" s="27"/>
    </row>
    <row r="26" spans="1:6" ht="42.75" customHeight="1" x14ac:dyDescent="0.2">
      <c r="A26" s="14" t="s">
        <v>7</v>
      </c>
      <c r="B26" s="18" t="s">
        <v>18</v>
      </c>
      <c r="C26" s="5">
        <v>320</v>
      </c>
      <c r="D26" s="5">
        <v>230</v>
      </c>
      <c r="E26" s="27"/>
      <c r="F26" s="27"/>
    </row>
    <row r="27" spans="1:6" ht="15.75" customHeight="1" x14ac:dyDescent="0.2">
      <c r="A27" s="14"/>
      <c r="B27" s="18"/>
      <c r="C27" s="5"/>
      <c r="D27" s="5"/>
      <c r="E27" s="27"/>
      <c r="F27" s="27"/>
    </row>
    <row r="28" spans="1:6" ht="48" customHeight="1" x14ac:dyDescent="0.2">
      <c r="A28" s="13" t="s">
        <v>110</v>
      </c>
      <c r="B28" s="18" t="s">
        <v>111</v>
      </c>
      <c r="C28" s="5">
        <f>C29+C30+C31</f>
        <v>8700</v>
      </c>
      <c r="D28" s="5">
        <f>D29+D30+D31</f>
        <v>8798</v>
      </c>
      <c r="E28" s="27"/>
      <c r="F28" s="27"/>
    </row>
    <row r="29" spans="1:6" ht="93.75" customHeight="1" x14ac:dyDescent="0.2">
      <c r="A29" s="14" t="s">
        <v>112</v>
      </c>
      <c r="B29" s="18" t="s">
        <v>113</v>
      </c>
      <c r="C29" s="5">
        <v>4400</v>
      </c>
      <c r="D29" s="5">
        <v>4150</v>
      </c>
      <c r="E29" s="27"/>
      <c r="F29" s="27"/>
    </row>
    <row r="30" spans="1:6" ht="31.5" customHeight="1" x14ac:dyDescent="0.2">
      <c r="A30" s="14" t="s">
        <v>114</v>
      </c>
      <c r="B30" s="18" t="s">
        <v>115</v>
      </c>
      <c r="C30" s="5">
        <v>800</v>
      </c>
      <c r="D30" s="5">
        <v>148</v>
      </c>
      <c r="E30" s="27"/>
      <c r="F30" s="27"/>
    </row>
    <row r="31" spans="1:6" ht="80.25" customHeight="1" x14ac:dyDescent="0.2">
      <c r="A31" s="14" t="s">
        <v>116</v>
      </c>
      <c r="B31" s="18" t="s">
        <v>117</v>
      </c>
      <c r="C31" s="5">
        <v>3500</v>
      </c>
      <c r="D31" s="5">
        <v>4500</v>
      </c>
      <c r="E31" s="27"/>
      <c r="F31" s="27"/>
    </row>
    <row r="32" spans="1:6" ht="15.75" customHeight="1" x14ac:dyDescent="0.2">
      <c r="A32" s="14"/>
      <c r="B32" s="18"/>
      <c r="C32" s="5"/>
      <c r="D32" s="5"/>
      <c r="E32" s="27"/>
      <c r="F32" s="27"/>
    </row>
    <row r="33" spans="1:6" ht="32.25" customHeight="1" x14ac:dyDescent="0.2">
      <c r="A33" s="15" t="s">
        <v>9</v>
      </c>
      <c r="B33" s="18" t="s">
        <v>19</v>
      </c>
      <c r="C33" s="5">
        <f>C34</f>
        <v>1300</v>
      </c>
      <c r="D33" s="5">
        <f>D34</f>
        <v>699</v>
      </c>
      <c r="E33" s="27"/>
      <c r="F33" s="27"/>
    </row>
    <row r="34" spans="1:6" ht="28.5" customHeight="1" x14ac:dyDescent="0.2">
      <c r="A34" s="14" t="s">
        <v>2</v>
      </c>
      <c r="B34" s="18" t="s">
        <v>20</v>
      </c>
      <c r="C34" s="5">
        <v>1300</v>
      </c>
      <c r="D34" s="5">
        <v>699</v>
      </c>
      <c r="E34" s="27"/>
      <c r="F34" s="27"/>
    </row>
    <row r="35" spans="1:6" ht="15.75" customHeight="1" x14ac:dyDescent="0.2">
      <c r="A35" s="14"/>
      <c r="B35" s="18"/>
      <c r="C35" s="5"/>
      <c r="D35" s="5"/>
      <c r="E35" s="27"/>
      <c r="F35" s="27"/>
    </row>
    <row r="36" spans="1:6" ht="32.25" customHeight="1" x14ac:dyDescent="0.2">
      <c r="A36" s="15" t="s">
        <v>10</v>
      </c>
      <c r="B36" s="18" t="s">
        <v>21</v>
      </c>
      <c r="C36" s="5">
        <f>C37+C38</f>
        <v>695.4</v>
      </c>
      <c r="D36" s="5">
        <f>D37+D38</f>
        <v>50</v>
      </c>
      <c r="E36" s="27"/>
      <c r="F36" s="27"/>
    </row>
    <row r="37" spans="1:6" ht="82.9" customHeight="1" x14ac:dyDescent="0.2">
      <c r="A37" s="14" t="s">
        <v>59</v>
      </c>
      <c r="B37" s="18" t="s">
        <v>60</v>
      </c>
      <c r="C37" s="5">
        <v>150</v>
      </c>
      <c r="D37" s="5">
        <v>0</v>
      </c>
      <c r="E37" s="27"/>
      <c r="F37" s="27"/>
    </row>
    <row r="38" spans="1:6" ht="42.75" customHeight="1" x14ac:dyDescent="0.2">
      <c r="A38" s="14" t="s">
        <v>52</v>
      </c>
      <c r="B38" s="18" t="s">
        <v>29</v>
      </c>
      <c r="C38" s="5">
        <v>545.4</v>
      </c>
      <c r="D38" s="5">
        <v>50</v>
      </c>
      <c r="E38" s="27"/>
      <c r="F38" s="27"/>
    </row>
    <row r="39" spans="1:6" ht="13.5" customHeight="1" x14ac:dyDescent="0.2">
      <c r="A39" s="14"/>
      <c r="B39" s="18"/>
      <c r="C39" s="5"/>
      <c r="D39" s="5"/>
      <c r="E39" s="27"/>
      <c r="F39" s="27"/>
    </row>
    <row r="40" spans="1:6" ht="19.5" customHeight="1" x14ac:dyDescent="0.2">
      <c r="A40" s="15" t="s">
        <v>5</v>
      </c>
      <c r="B40" s="18" t="s">
        <v>22</v>
      </c>
      <c r="C40" s="5">
        <v>2800</v>
      </c>
      <c r="D40" s="5">
        <v>2521</v>
      </c>
      <c r="E40" s="27"/>
      <c r="F40" s="27"/>
    </row>
    <row r="41" spans="1:6" ht="88.15" customHeight="1" x14ac:dyDescent="0.2">
      <c r="A41" s="14" t="s">
        <v>55</v>
      </c>
      <c r="B41" s="35" t="s">
        <v>56</v>
      </c>
      <c r="C41" s="5"/>
      <c r="D41" s="5"/>
      <c r="E41" s="27"/>
      <c r="F41" s="27"/>
    </row>
    <row r="42" spans="1:6" ht="30" customHeight="1" x14ac:dyDescent="0.2">
      <c r="A42" s="14" t="s">
        <v>67</v>
      </c>
      <c r="B42" s="18" t="s">
        <v>68</v>
      </c>
      <c r="C42" s="5"/>
      <c r="D42" s="5"/>
      <c r="E42" s="27"/>
      <c r="F42" s="27"/>
    </row>
    <row r="43" spans="1:6" ht="36" customHeight="1" x14ac:dyDescent="0.2">
      <c r="A43" s="14" t="s">
        <v>49</v>
      </c>
      <c r="B43" s="18" t="s">
        <v>48</v>
      </c>
      <c r="C43" s="5"/>
      <c r="D43" s="5"/>
      <c r="E43" s="27"/>
      <c r="F43" s="27"/>
    </row>
    <row r="44" spans="1:6" ht="44.45" customHeight="1" x14ac:dyDescent="0.2">
      <c r="A44" s="14" t="s">
        <v>27</v>
      </c>
      <c r="B44" s="18" t="s">
        <v>26</v>
      </c>
      <c r="C44" s="5"/>
      <c r="D44" s="5"/>
      <c r="E44" s="27"/>
      <c r="F44" s="27"/>
    </row>
    <row r="45" spans="1:6" ht="33.6" customHeight="1" x14ac:dyDescent="0.2">
      <c r="A45" s="14" t="s">
        <v>58</v>
      </c>
      <c r="B45" s="18" t="s">
        <v>57</v>
      </c>
      <c r="C45" s="5"/>
      <c r="D45" s="5"/>
      <c r="E45" s="27"/>
      <c r="F45" s="27"/>
    </row>
    <row r="46" spans="1:6" ht="114.75" x14ac:dyDescent="0.2">
      <c r="A46" s="19" t="s">
        <v>45</v>
      </c>
      <c r="B46" s="18" t="s">
        <v>42</v>
      </c>
      <c r="C46" s="5"/>
      <c r="D46" s="5"/>
      <c r="E46" s="27"/>
      <c r="F46" s="27"/>
    </row>
    <row r="47" spans="1:6" ht="44.25" customHeight="1" x14ac:dyDescent="0.2">
      <c r="A47" s="14" t="s">
        <v>46</v>
      </c>
      <c r="B47" s="18" t="s">
        <v>31</v>
      </c>
      <c r="C47" s="5"/>
      <c r="D47" s="5"/>
      <c r="E47" s="27"/>
      <c r="F47" s="27"/>
    </row>
    <row r="48" spans="1:6" ht="29.25" customHeight="1" x14ac:dyDescent="0.2">
      <c r="A48" s="14" t="s">
        <v>39</v>
      </c>
      <c r="B48" s="18" t="s">
        <v>36</v>
      </c>
      <c r="C48" s="5"/>
      <c r="D48" s="5"/>
      <c r="E48" s="27"/>
      <c r="F48" s="27"/>
    </row>
    <row r="49" spans="1:6" ht="70.5" customHeight="1" x14ac:dyDescent="0.2">
      <c r="A49" s="14" t="s">
        <v>47</v>
      </c>
      <c r="B49" s="18" t="s">
        <v>41</v>
      </c>
      <c r="C49" s="5"/>
      <c r="D49" s="5"/>
      <c r="E49" s="27"/>
      <c r="F49" s="27"/>
    </row>
    <row r="50" spans="1:6" ht="54.75" customHeight="1" x14ac:dyDescent="0.2">
      <c r="A50" s="14" t="s">
        <v>43</v>
      </c>
      <c r="B50" s="18" t="s">
        <v>40</v>
      </c>
      <c r="C50" s="5"/>
      <c r="D50" s="5"/>
      <c r="E50" s="27"/>
      <c r="F50" s="27"/>
    </row>
    <row r="51" spans="1:6" ht="29.25" customHeight="1" x14ac:dyDescent="0.2">
      <c r="A51" s="14" t="s">
        <v>34</v>
      </c>
      <c r="B51" s="18" t="s">
        <v>32</v>
      </c>
      <c r="C51" s="5"/>
      <c r="D51" s="5"/>
      <c r="E51" s="27"/>
      <c r="F51" s="27"/>
    </row>
    <row r="52" spans="1:6" ht="11.45" customHeight="1" x14ac:dyDescent="0.2">
      <c r="A52" s="14"/>
      <c r="B52" s="16"/>
      <c r="C52" s="5"/>
      <c r="D52" s="5"/>
      <c r="E52" s="27"/>
      <c r="F52" s="27"/>
    </row>
    <row r="53" spans="1:6" ht="21.75" customHeight="1" x14ac:dyDescent="0.2">
      <c r="A53" s="12" t="s">
        <v>6</v>
      </c>
      <c r="B53" s="31" t="s">
        <v>23</v>
      </c>
      <c r="C53" s="31"/>
      <c r="D53" s="4">
        <f>D55</f>
        <v>471269.80000000005</v>
      </c>
      <c r="E53" s="28"/>
      <c r="F53" s="27"/>
    </row>
    <row r="54" spans="1:6" ht="11.45" customHeight="1" x14ac:dyDescent="0.2">
      <c r="A54" s="13"/>
      <c r="B54" s="16"/>
      <c r="C54" s="16"/>
      <c r="D54" s="5"/>
      <c r="E54" s="29"/>
      <c r="F54" s="27"/>
    </row>
    <row r="55" spans="1:6" ht="45" customHeight="1" x14ac:dyDescent="0.2">
      <c r="A55" s="13" t="s">
        <v>37</v>
      </c>
      <c r="B55" s="16" t="s">
        <v>33</v>
      </c>
      <c r="C55" s="16"/>
      <c r="D55" s="5">
        <f>D56+D59+D71+D86</f>
        <v>471269.80000000005</v>
      </c>
      <c r="E55" s="29"/>
      <c r="F55" s="27"/>
    </row>
    <row r="56" spans="1:6" ht="27.6" customHeight="1" x14ac:dyDescent="0.2">
      <c r="A56" s="38" t="s">
        <v>50</v>
      </c>
      <c r="B56" s="16" t="s">
        <v>64</v>
      </c>
      <c r="C56" s="16"/>
      <c r="D56" s="5">
        <f>SUM(D57:D57)</f>
        <v>119802.2</v>
      </c>
      <c r="E56" s="27"/>
      <c r="F56" s="27"/>
    </row>
    <row r="57" spans="1:6" ht="33.75" customHeight="1" x14ac:dyDescent="0.2">
      <c r="A57" s="41" t="s">
        <v>82</v>
      </c>
      <c r="B57" s="16" t="s">
        <v>81</v>
      </c>
      <c r="C57" s="16"/>
      <c r="D57" s="5">
        <v>119802.2</v>
      </c>
      <c r="E57" s="27"/>
      <c r="F57" s="27"/>
    </row>
    <row r="58" spans="1:6" ht="10.9" customHeight="1" x14ac:dyDescent="0.2">
      <c r="A58" s="33"/>
      <c r="B58" s="16"/>
      <c r="C58" s="16"/>
      <c r="D58" s="5"/>
      <c r="E58" s="29"/>
      <c r="F58" s="27"/>
    </row>
    <row r="59" spans="1:6" ht="34.9" customHeight="1" x14ac:dyDescent="0.2">
      <c r="A59" s="32" t="s">
        <v>44</v>
      </c>
      <c r="B59" s="16" t="s">
        <v>65</v>
      </c>
      <c r="C59" s="16"/>
      <c r="D59" s="5">
        <f>D60+D61+D62+D63+D64</f>
        <v>342792.2</v>
      </c>
      <c r="E59" s="27"/>
      <c r="F59" s="27"/>
    </row>
    <row r="60" spans="1:6" ht="101.25" customHeight="1" x14ac:dyDescent="0.2">
      <c r="A60" s="42" t="s">
        <v>91</v>
      </c>
      <c r="B60" s="16" t="s">
        <v>92</v>
      </c>
      <c r="C60" s="16"/>
      <c r="D60" s="5">
        <v>1743.7</v>
      </c>
      <c r="E60" s="27"/>
      <c r="F60" s="27"/>
    </row>
    <row r="61" spans="1:6" ht="59.45" customHeight="1" x14ac:dyDescent="0.2">
      <c r="A61" s="30" t="s">
        <v>66</v>
      </c>
      <c r="B61" s="16" t="s">
        <v>61</v>
      </c>
      <c r="C61" s="16"/>
      <c r="D61" s="5"/>
      <c r="E61" s="27"/>
      <c r="F61" s="27"/>
    </row>
    <row r="62" spans="1:6" ht="73.900000000000006" customHeight="1" x14ac:dyDescent="0.2">
      <c r="A62" s="30" t="s">
        <v>54</v>
      </c>
      <c r="B62" s="16" t="s">
        <v>83</v>
      </c>
      <c r="C62" s="16"/>
      <c r="D62" s="5"/>
      <c r="E62" s="27"/>
      <c r="F62" s="27"/>
    </row>
    <row r="63" spans="1:6" ht="72" customHeight="1" x14ac:dyDescent="0.2">
      <c r="A63" s="30" t="s">
        <v>62</v>
      </c>
      <c r="B63" s="16" t="s">
        <v>84</v>
      </c>
      <c r="C63" s="16"/>
      <c r="D63" s="5"/>
      <c r="E63" s="27"/>
      <c r="F63" s="27"/>
    </row>
    <row r="64" spans="1:6" ht="43.9" customHeight="1" x14ac:dyDescent="0.2">
      <c r="A64" s="42" t="s">
        <v>85</v>
      </c>
      <c r="B64" s="16" t="s">
        <v>127</v>
      </c>
      <c r="C64" s="16"/>
      <c r="D64" s="43">
        <f>SUM(D65:D69)</f>
        <v>341048.5</v>
      </c>
      <c r="E64" s="27"/>
      <c r="F64" s="27"/>
    </row>
    <row r="65" spans="1:6" ht="41.25" customHeight="1" x14ac:dyDescent="0.2">
      <c r="A65" s="42" t="s">
        <v>86</v>
      </c>
      <c r="B65" s="44"/>
      <c r="C65" s="44"/>
      <c r="D65" s="43">
        <v>339149</v>
      </c>
      <c r="E65" s="27"/>
      <c r="F65" s="27"/>
    </row>
    <row r="66" spans="1:6" ht="123" customHeight="1" x14ac:dyDescent="0.2">
      <c r="A66" s="42" t="s">
        <v>87</v>
      </c>
      <c r="B66" s="16"/>
      <c r="C66" s="16"/>
      <c r="D66" s="43">
        <v>28</v>
      </c>
      <c r="E66" s="27"/>
      <c r="F66" s="27"/>
    </row>
    <row r="67" spans="1:6" ht="56.25" customHeight="1" x14ac:dyDescent="0.2">
      <c r="A67" s="42" t="s">
        <v>88</v>
      </c>
      <c r="B67" s="16"/>
      <c r="C67" s="16"/>
      <c r="D67" s="43">
        <v>673</v>
      </c>
      <c r="E67" s="27"/>
      <c r="F67" s="27"/>
    </row>
    <row r="68" spans="1:6" ht="47.25" customHeight="1" x14ac:dyDescent="0.2">
      <c r="A68" s="42" t="s">
        <v>89</v>
      </c>
      <c r="B68" s="16"/>
      <c r="C68" s="16"/>
      <c r="D68" s="43">
        <v>912.6</v>
      </c>
      <c r="E68" s="27"/>
      <c r="F68" s="27"/>
    </row>
    <row r="69" spans="1:6" ht="84.75" customHeight="1" x14ac:dyDescent="0.2">
      <c r="A69" s="42" t="s">
        <v>90</v>
      </c>
      <c r="B69" s="44"/>
      <c r="C69" s="44"/>
      <c r="D69" s="43">
        <v>285.89999999999998</v>
      </c>
      <c r="E69" s="29"/>
      <c r="F69" s="29"/>
    </row>
    <row r="70" spans="1:6" ht="11.45" customHeight="1" x14ac:dyDescent="0.2">
      <c r="A70" s="33"/>
      <c r="B70" s="16"/>
      <c r="C70" s="16"/>
      <c r="D70" s="5"/>
      <c r="E70" s="27"/>
      <c r="F70" s="27"/>
    </row>
    <row r="71" spans="1:6" ht="34.15" customHeight="1" x14ac:dyDescent="0.2">
      <c r="A71" s="32" t="s">
        <v>51</v>
      </c>
      <c r="B71" s="16" t="s">
        <v>63</v>
      </c>
      <c r="C71" s="16"/>
      <c r="D71" s="5">
        <f>SUM(D80:D82)</f>
        <v>8675.4000000000015</v>
      </c>
      <c r="E71" s="27"/>
      <c r="F71" s="27"/>
    </row>
    <row r="72" spans="1:6" ht="42" customHeight="1" x14ac:dyDescent="0.2">
      <c r="A72" s="45" t="s">
        <v>108</v>
      </c>
      <c r="B72" s="16" t="s">
        <v>126</v>
      </c>
      <c r="C72" s="16"/>
      <c r="D72" s="5">
        <f>SUM(D73:D78)</f>
        <v>9492.7999999999993</v>
      </c>
      <c r="E72" s="27"/>
      <c r="F72" s="27"/>
    </row>
    <row r="73" spans="1:6" ht="72" customHeight="1" x14ac:dyDescent="0.2">
      <c r="A73" s="46" t="s">
        <v>109</v>
      </c>
      <c r="B73" s="16"/>
      <c r="C73" s="16"/>
      <c r="D73" s="5">
        <v>4119.8999999999996</v>
      </c>
      <c r="E73" s="27"/>
      <c r="F73" s="27"/>
    </row>
    <row r="74" spans="1:6" ht="41.25" customHeight="1" x14ac:dyDescent="0.2">
      <c r="A74" s="47" t="s">
        <v>95</v>
      </c>
      <c r="B74" s="16"/>
      <c r="C74" s="16"/>
      <c r="D74" s="5">
        <v>354</v>
      </c>
      <c r="E74" s="27"/>
      <c r="F74" s="27"/>
    </row>
    <row r="75" spans="1:6" ht="48" customHeight="1" x14ac:dyDescent="0.2">
      <c r="A75" s="46" t="s">
        <v>96</v>
      </c>
      <c r="B75" s="16"/>
      <c r="C75" s="16"/>
      <c r="D75" s="5">
        <v>875</v>
      </c>
      <c r="E75" s="27"/>
      <c r="F75" s="27"/>
    </row>
    <row r="76" spans="1:6" ht="79.5" customHeight="1" x14ac:dyDescent="0.2">
      <c r="A76" s="46" t="s">
        <v>97</v>
      </c>
      <c r="B76" s="16"/>
      <c r="C76" s="16"/>
      <c r="D76" s="5">
        <v>20</v>
      </c>
      <c r="E76" s="27"/>
      <c r="F76" s="27"/>
    </row>
    <row r="77" spans="1:6" ht="48" customHeight="1" x14ac:dyDescent="0.2">
      <c r="A77" s="46" t="s">
        <v>98</v>
      </c>
      <c r="B77" s="16"/>
      <c r="C77" s="16"/>
      <c r="D77" s="5">
        <v>25</v>
      </c>
      <c r="E77" s="27"/>
      <c r="F77" s="27"/>
    </row>
    <row r="78" spans="1:6" ht="51.75" customHeight="1" x14ac:dyDescent="0.2">
      <c r="A78" s="42" t="s">
        <v>106</v>
      </c>
      <c r="B78" s="16"/>
      <c r="C78" s="16"/>
      <c r="D78" s="5">
        <v>4098.8999999999996</v>
      </c>
      <c r="E78" s="27"/>
      <c r="F78" s="27"/>
    </row>
    <row r="79" spans="1:6" ht="66" customHeight="1" x14ac:dyDescent="0.2">
      <c r="A79" s="46" t="s">
        <v>105</v>
      </c>
      <c r="B79" s="16" t="s">
        <v>100</v>
      </c>
      <c r="C79" s="16"/>
      <c r="D79" s="5">
        <v>5447.2</v>
      </c>
      <c r="E79" s="27"/>
      <c r="F79" s="27"/>
    </row>
    <row r="80" spans="1:6" ht="74.45" customHeight="1" x14ac:dyDescent="0.2">
      <c r="A80" s="48" t="s">
        <v>104</v>
      </c>
      <c r="B80" s="16" t="s">
        <v>99</v>
      </c>
      <c r="C80" s="16"/>
      <c r="D80" s="5">
        <f>1943.4+4264.5</f>
        <v>6207.9</v>
      </c>
    </row>
    <row r="81" spans="1:4" ht="55.5" customHeight="1" x14ac:dyDescent="0.2">
      <c r="A81" s="33" t="s">
        <v>93</v>
      </c>
      <c r="B81" s="16" t="s">
        <v>94</v>
      </c>
      <c r="C81" s="16"/>
      <c r="D81" s="5">
        <v>2461.3000000000002</v>
      </c>
    </row>
    <row r="82" spans="1:4" ht="71.25" customHeight="1" x14ac:dyDescent="0.2">
      <c r="A82" s="46" t="s">
        <v>103</v>
      </c>
      <c r="B82" s="39" t="s">
        <v>101</v>
      </c>
      <c r="C82" s="39"/>
      <c r="D82" s="5">
        <v>6.2</v>
      </c>
    </row>
    <row r="83" spans="1:4" ht="25.5" x14ac:dyDescent="0.2">
      <c r="A83" s="33" t="s">
        <v>102</v>
      </c>
      <c r="B83" s="16" t="s">
        <v>107</v>
      </c>
      <c r="C83" s="16"/>
      <c r="D83" s="5">
        <v>4955.8</v>
      </c>
    </row>
    <row r="84" spans="1:4" ht="25.5" x14ac:dyDescent="0.2">
      <c r="A84" s="33" t="s">
        <v>118</v>
      </c>
      <c r="B84" s="39" t="s">
        <v>128</v>
      </c>
      <c r="C84" s="39"/>
      <c r="D84" s="5">
        <f>D85</f>
        <v>489910.4</v>
      </c>
    </row>
    <row r="85" spans="1:4" ht="25.5" x14ac:dyDescent="0.2">
      <c r="A85" s="33" t="s">
        <v>119</v>
      </c>
      <c r="B85" s="39"/>
      <c r="C85" s="39"/>
      <c r="D85" s="5">
        <v>489910.4</v>
      </c>
    </row>
    <row r="86" spans="1:4" ht="9.75" customHeight="1" x14ac:dyDescent="0.2">
      <c r="A86" s="34"/>
      <c r="B86" s="16"/>
      <c r="C86" s="16"/>
      <c r="D86" s="5"/>
    </row>
    <row r="87" spans="1:4" ht="21.75" customHeight="1" x14ac:dyDescent="0.2">
      <c r="A87" s="32" t="s">
        <v>28</v>
      </c>
      <c r="B87" s="16"/>
      <c r="C87" s="16"/>
      <c r="D87" s="5"/>
    </row>
    <row r="88" spans="1:4" ht="72" customHeight="1" x14ac:dyDescent="0.2">
      <c r="A88" s="51" t="s">
        <v>122</v>
      </c>
      <c r="B88" s="18" t="s">
        <v>124</v>
      </c>
      <c r="C88" s="18"/>
      <c r="D88" s="5"/>
    </row>
    <row r="89" spans="1:4" ht="39" customHeight="1" x14ac:dyDescent="0.2">
      <c r="A89" s="49" t="s">
        <v>123</v>
      </c>
      <c r="B89" s="18" t="s">
        <v>125</v>
      </c>
      <c r="C89" s="18"/>
      <c r="D89" s="5">
        <f>D90+D91</f>
        <v>0</v>
      </c>
    </row>
    <row r="90" spans="1:4" ht="63.75" x14ac:dyDescent="0.2">
      <c r="A90" s="49" t="s">
        <v>120</v>
      </c>
      <c r="B90" s="18"/>
      <c r="C90" s="50"/>
      <c r="D90" s="52"/>
    </row>
    <row r="91" spans="1:4" ht="96" customHeight="1" x14ac:dyDescent="0.2">
      <c r="A91" s="49" t="s">
        <v>121</v>
      </c>
      <c r="B91" s="50"/>
      <c r="C91" s="50"/>
      <c r="D91" s="53"/>
    </row>
    <row r="92" spans="1:4" x14ac:dyDescent="0.2">
      <c r="A92" s="11" t="s">
        <v>38</v>
      </c>
      <c r="B92" s="54"/>
      <c r="C92" s="55"/>
      <c r="D92" s="53"/>
    </row>
  </sheetData>
  <mergeCells count="1"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 2020</vt:lpstr>
      <vt:lpstr>Лист1</vt:lpstr>
      <vt:lpstr>'доходы 2020'!Заголовки_для_печати</vt:lpstr>
      <vt:lpstr>'доходы 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Пунягов</dc:creator>
  <cp:lastModifiedBy>Балашова О</cp:lastModifiedBy>
  <cp:lastPrinted>2019-12-17T11:34:59Z</cp:lastPrinted>
  <dcterms:created xsi:type="dcterms:W3CDTF">2004-09-13T07:20:24Z</dcterms:created>
  <dcterms:modified xsi:type="dcterms:W3CDTF">2019-12-17T11:35:01Z</dcterms:modified>
</cp:coreProperties>
</file>