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6" sheetId="1" r:id="rId1"/>
  </sheets>
  <definedNames>
    <definedName name="_xlnm.Print_Titles" localSheetId="0">'расчет 2016'!$5:$5</definedName>
    <definedName name="_xlnm.Print_Area" localSheetId="0">'расчет 2016'!$A$1:$Q$33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<sst xmlns="http://schemas.openxmlformats.org/spreadsheetml/2006/main" count="46" uniqueCount="46">
  <si>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НАИМЕНОВАНИЕ  ПОКАЗАТЕЛЕЙ            </t>
  </si>
  <si>
    <t>Субсидии</t>
  </si>
  <si>
    <t>Дотации</t>
  </si>
  <si>
    <t>Субвенции</t>
  </si>
  <si>
    <t>ВСЕГО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</si>
  <si>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</si>
  <si>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</si>
  <si>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</si>
  <si>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</si>
  <si>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</si>
  <si>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</si>
  <si>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</si>
  <si>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</si>
  <si>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</si>
  <si>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</si>
  <si>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</si>
  <si>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</si>
  <si>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</si>
  <si>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</si>
  <si>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</si>
  <si>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</si>
  <si>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</si>
  <si>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</si>
  <si>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</si>
  <si>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</si>
  <si>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</si>
  <si>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</si>
  <si>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</si>
  <si>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</si>
  <si>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</si>
  <si>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</si>
  <si>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</si>
  <si>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</si>
  <si>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</si>
  <si>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</si>
  <si>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Государственная поддержка муниципальных учреждений культуры</t>
  </si>
  <si>
    <t>Резервный фонд Правительства Архангельской области</t>
  </si>
  <si>
    <t>Модернизация и капитальный ремонт объектов топливно-энергетического комплекса и жилищно-коммунального хозяйства</t>
  </si>
  <si>
    <t>Модернизация и капитальный ремонт объектов топливно-энергетического комплекса и жилищно-коммунального хозяйства (районный бюджет)</t>
  </si>
  <si>
    <t>Разработка генеральных планов и правил землепользования</t>
  </si>
  <si>
    <t>Мероприятия по реализации молодежной политики в муниципальных образованиях</t>
  </si>
  <si>
    <t>Отчет об исполнении районного бюджета по предоставлению межбюджетных трансфертов бюджетам муниципальных образований поселений за 2016 год</t>
  </si>
  <si>
    <t xml:space="preserve">Развитие территориального общественного самоуправления в Архангельской области </t>
  </si>
  <si>
    <t>Развитие территориального общественного самоуправления в Архангельской области (районный бюджет)</t>
  </si>
  <si>
    <t>Исполнено, тыс.руб.</t>
  </si>
  <si>
    <t>Приложение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</si>
</sst>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_р_._-;_-@_-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Arial Cyr"/>
      <family val="0"/>
    </font>
    <font>
      <sz val="10"/>
      <name val="Arial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2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2"/>
    </font>
    <font>
      <sz val="16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4"/>
      <color theme="1"/>
      <name val="Times New Roman"/>
      <family val="1"/>
    </font>
    <font>
      <sz val="14"/>
      <color theme="1"/>
      <name val="Arial Cyr"/>
      <family val="2"/>
    </font>
    <font>
      <b/>
      <sz val="14"/>
      <color theme="1"/>
      <name val="Arial Cyr"/>
      <family val="2"/>
    </font>
    <font>
      <b/>
      <sz val="12"/>
      <color theme="1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28" fillId="34" borderId="1" applyNumberFormat="0" applyAlignment="0" applyProtection="0"/>
    <xf numFmtId="0" fontId="29" fillId="35" borderId="2" applyNumberFormat="0" applyAlignment="0" applyProtection="0"/>
    <xf numFmtId="0" fontId="27" fillId="0" borderId="0">
      <alignment/>
      <protection/>
    </xf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14" borderId="0" applyNumberFormat="0" applyBorder="0" applyAlignment="0" applyProtection="0"/>
    <xf numFmtId="0" fontId="27" fillId="4" borderId="7" applyNumberFormat="0" applyFont="0" applyAlignment="0" applyProtection="0"/>
    <xf numFmtId="0" fontId="38" fillId="34" borderId="8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20" fillId="37" borderId="0">
      <alignment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17" fillId="0" borderId="0">
      <alignment horizontal="center" wrapText="1"/>
      <protection/>
    </xf>
    <xf numFmtId="0" fontId="17" fillId="0" borderId="0">
      <alignment horizontal="center"/>
      <protection/>
    </xf>
    <xf numFmtId="0" fontId="20" fillId="0" borderId="0">
      <alignment horizontal="right"/>
      <protection/>
    </xf>
    <xf numFmtId="0" fontId="20" fillId="37" borderId="10">
      <alignment/>
      <protection/>
    </xf>
    <xf numFmtId="0" fontId="20" fillId="0" borderId="11">
      <alignment horizontal="center" vertical="center" wrapText="1"/>
      <protection/>
    </xf>
    <xf numFmtId="0" fontId="20" fillId="37" borderId="12">
      <alignment/>
      <protection/>
    </xf>
    <xf numFmtId="49" fontId="20" fillId="0" borderId="11">
      <alignment horizontal="left" vertical="top" wrapText="1" indent="2"/>
      <protection/>
    </xf>
    <xf numFmtId="49" fontId="20" fillId="0" borderId="11">
      <alignment horizontal="center" vertical="top" shrinkToFit="1"/>
      <protection/>
    </xf>
    <xf numFmtId="4" fontId="20" fillId="0" borderId="11">
      <alignment horizontal="right" vertical="top" shrinkToFit="1"/>
      <protection/>
    </xf>
    <xf numFmtId="10" fontId="20" fillId="0" borderId="11">
      <alignment horizontal="right" vertical="top" shrinkToFit="1"/>
      <protection/>
    </xf>
    <xf numFmtId="0" fontId="20" fillId="37" borderId="12">
      <alignment shrinkToFit="1"/>
      <protection/>
    </xf>
    <xf numFmtId="0" fontId="14" fillId="0" borderId="11">
      <alignment horizontal="left"/>
      <protection/>
    </xf>
    <xf numFmtId="4" fontId="14" fillId="4" borderId="11">
      <alignment horizontal="right" vertical="top" shrinkToFit="1"/>
      <protection/>
    </xf>
    <xf numFmtId="10" fontId="14" fillId="4" borderId="11">
      <alignment horizontal="right" vertical="top" shrinkToFit="1"/>
      <protection/>
    </xf>
    <xf numFmtId="0" fontId="20" fillId="37" borderId="13">
      <alignment/>
      <protection/>
    </xf>
    <xf numFmtId="0" fontId="20" fillId="0" borderId="0">
      <alignment horizontal="left" wrapText="1"/>
      <protection/>
    </xf>
    <xf numFmtId="0" fontId="14" fillId="0" borderId="11">
      <alignment vertical="top" wrapText="1"/>
      <protection/>
    </xf>
    <xf numFmtId="4" fontId="14" fillId="38" borderId="11">
      <alignment horizontal="right" vertical="top" shrinkToFit="1"/>
      <protection/>
    </xf>
    <xf numFmtId="10" fontId="14" fillId="38" borderId="11">
      <alignment horizontal="right" vertical="top" shrinkToFit="1"/>
      <protection/>
    </xf>
    <xf numFmtId="0" fontId="20" fillId="37" borderId="12">
      <alignment horizontal="center"/>
      <protection/>
    </xf>
    <xf numFmtId="0" fontId="20" fillId="37" borderId="12">
      <alignment horizontal="left"/>
      <protection/>
    </xf>
    <xf numFmtId="0" fontId="20" fillId="37" borderId="13">
      <alignment horizontal="center"/>
      <protection/>
    </xf>
    <xf numFmtId="0" fontId="20" fillId="37" borderId="13">
      <alignment horizontal="left"/>
      <protection/>
    </xf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14" applyNumberFormat="0" applyAlignment="0" applyProtection="0"/>
    <xf numFmtId="0" fontId="53" fillId="46" borderId="15" applyNumberFormat="0" applyAlignment="0" applyProtection="0"/>
    <xf numFmtId="0" fontId="54" fillId="46" borderId="14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47" borderId="20" applyNumberFormat="0" applyAlignment="0" applyProtection="0"/>
    <xf numFmtId="0" fontId="60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5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3" fillId="14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14" borderId="23" xfId="137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1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16" fillId="0" borderId="23" xfId="137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 applyProtection="1">
      <alignment vertical="center"/>
      <protection locked="0"/>
    </xf>
    <xf numFmtId="0" fontId="18" fillId="14" borderId="24" xfId="0" applyFont="1" applyFill="1" applyBorder="1" applyAlignment="1" applyProtection="1">
      <alignment horizontal="left" vertical="center" wrapText="1"/>
      <protection locked="0"/>
    </xf>
    <xf numFmtId="169" fontId="18" fillId="14" borderId="23" xfId="13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169" fontId="16" fillId="0" borderId="25" xfId="137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wrapText="1"/>
    </xf>
    <xf numFmtId="0" fontId="15" fillId="0" borderId="23" xfId="125" applyNumberFormat="1" applyFont="1" applyFill="1" applyBorder="1" applyAlignment="1">
      <alignment horizontal="left" vertical="center" wrapText="1"/>
      <protection/>
    </xf>
    <xf numFmtId="0" fontId="15" fillId="0" borderId="23" xfId="125" applyFont="1" applyFill="1" applyBorder="1" applyAlignment="1">
      <alignment horizontal="left" vertical="center" wrapText="1"/>
      <protection/>
    </xf>
    <xf numFmtId="0" fontId="18" fillId="14" borderId="2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87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23" xfId="125" applyNumberFormat="1" applyFont="1" applyFill="1" applyBorder="1" applyAlignment="1">
      <alignment horizontal="left" vertical="center" wrapText="1"/>
      <protection/>
    </xf>
    <xf numFmtId="0" fontId="0" fillId="52" borderId="0" xfId="0" applyFill="1" applyAlignment="1" applyProtection="1">
      <alignment/>
      <protection locked="0"/>
    </xf>
    <xf numFmtId="0" fontId="21" fillId="52" borderId="0" xfId="0" applyFont="1" applyFill="1" applyAlignment="1" applyProtection="1">
      <alignment/>
      <protection locked="0"/>
    </xf>
    <xf numFmtId="0" fontId="23" fillId="52" borderId="0" xfId="0" applyFont="1" applyFill="1" applyBorder="1" applyAlignment="1">
      <alignment wrapText="1"/>
    </xf>
    <xf numFmtId="169" fontId="69" fillId="0" borderId="25" xfId="137" applyNumberFormat="1" applyFont="1" applyFill="1" applyBorder="1" applyAlignment="1" applyProtection="1">
      <alignment horizontal="center" vertical="center"/>
      <protection locked="0"/>
    </xf>
    <xf numFmtId="169" fontId="70" fillId="14" borderId="26" xfId="137" applyNumberFormat="1" applyFont="1" applyFill="1" applyBorder="1" applyAlignment="1" applyProtection="1">
      <alignment horizontal="center" vertical="center" wrapText="1"/>
      <protection locked="0"/>
    </xf>
    <xf numFmtId="169" fontId="70" fillId="14" borderId="23" xfId="137" applyNumberFormat="1" applyFont="1" applyFill="1" applyBorder="1" applyAlignment="1" applyProtection="1">
      <alignment horizontal="center" vertical="center"/>
      <protection locked="0"/>
    </xf>
    <xf numFmtId="169" fontId="69" fillId="0" borderId="23" xfId="137" applyNumberFormat="1" applyFont="1" applyFill="1" applyBorder="1" applyAlignment="1" applyProtection="1">
      <alignment horizontal="center" vertical="center"/>
      <protection locked="0"/>
    </xf>
    <xf numFmtId="187" fontId="71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169" fontId="3" fillId="53" borderId="26" xfId="137" applyNumberFormat="1" applyFont="1" applyFill="1" applyBorder="1" applyAlignment="1" applyProtection="1">
      <alignment horizontal="center" vertical="center" wrapText="1"/>
      <protection locked="0"/>
    </xf>
    <xf numFmtId="169" fontId="70" fillId="53" borderId="23" xfId="137" applyNumberFormat="1" applyFont="1" applyFill="1" applyBorder="1" applyAlignment="1" applyProtection="1">
      <alignment horizontal="center" vertical="center"/>
      <protection locked="0"/>
    </xf>
    <xf numFmtId="169" fontId="70" fillId="53" borderId="26" xfId="137" applyNumberFormat="1" applyFont="1" applyFill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1" fontId="4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 applyProtection="1">
      <alignment horizontal="right"/>
      <protection locked="0"/>
    </xf>
    <xf numFmtId="0" fontId="21" fillId="34" borderId="0" xfId="0" applyFont="1" applyFill="1" applyAlignment="1">
      <alignment horizontal="right"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Alignment="1">
      <alignment/>
    </xf>
    <xf numFmtId="1" fontId="22" fillId="0" borderId="0" xfId="0" applyNumberFormat="1" applyFont="1" applyFill="1" applyBorder="1" applyAlignment="1" applyProtection="1">
      <alignment wrapText="1"/>
      <protection locked="0"/>
    </xf>
    <xf numFmtId="0" fontId="23" fillId="0" borderId="0" xfId="0" applyFont="1" applyBorder="1" applyAlignment="1">
      <alignment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 3 2" xfId="127"/>
    <cellStyle name="Обычный 3 3" xfId="128"/>
    <cellStyle name="Обычный 4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="60" zoomScaleNormal="70" zoomScalePageLayoutView="0" workbookViewId="0" topLeftCell="A1">
      <pane xSplit="1" ySplit="5" topLeftCell="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2" sqref="S32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00390625" style="1" customWidth="1"/>
    <col min="17" max="17" width="23.00390625" style="1" customWidth="1"/>
    <col min="18" max="18" width="16.625" style="1" customWidth="1"/>
    <col min="19" max="19" width="8.375" style="1" customWidth="1"/>
    <col min="20" max="16384" width="9.125" style="1" customWidth="1"/>
  </cols>
  <sheetData>
    <row r="1" spans="1:17" ht="2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58"/>
      <c r="P1" s="59"/>
      <c r="Q1" s="43" t="s">
        <v>45</v>
      </c>
    </row>
    <row r="2" spans="1:17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0"/>
      <c r="P2" s="61"/>
      <c r="Q2" s="42"/>
    </row>
    <row r="3" spans="1:17" ht="20.25">
      <c r="A3" s="62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4"/>
      <c r="O3" s="60"/>
      <c r="P3" s="61"/>
      <c r="Q3" s="42"/>
    </row>
    <row r="4" spans="1:1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2"/>
    </row>
    <row r="5" spans="1:23" ht="33.75" customHeight="1">
      <c r="A5" s="54" t="s">
        <v>0</v>
      </c>
      <c r="B5" s="54" t="s">
        <v>5</v>
      </c>
      <c r="C5" s="54" t="s">
        <v>6</v>
      </c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12</v>
      </c>
      <c r="J5" s="54" t="s">
        <v>13</v>
      </c>
      <c r="K5" s="54" t="s">
        <v>14</v>
      </c>
      <c r="L5" s="54" t="s">
        <v>15</v>
      </c>
      <c r="M5" s="54" t="s">
        <v>16</v>
      </c>
      <c r="N5" s="54" t="s">
        <v>17</v>
      </c>
      <c r="O5" s="54" t="s">
        <v>18</v>
      </c>
      <c r="P5" s="54" t="s">
        <v>19</v>
      </c>
      <c r="Q5" s="56" t="s">
        <v>44</v>
      </c>
      <c r="R5" s="2"/>
      <c r="S5" s="2"/>
      <c r="T5" s="3"/>
      <c r="U5" s="3"/>
      <c r="V5" s="3"/>
      <c r="W5" s="3"/>
    </row>
    <row r="6" spans="1:23" ht="33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7"/>
      <c r="R6" s="2"/>
      <c r="S6" s="2"/>
      <c r="T6" s="3"/>
      <c r="U6" s="3"/>
      <c r="V6" s="3"/>
      <c r="W6" s="3"/>
    </row>
    <row r="7" spans="1:23" ht="48" customHeight="1">
      <c r="A7" s="12" t="s">
        <v>2</v>
      </c>
      <c r="B7" s="13">
        <f aca="true" t="shared" si="0" ref="B7:P7">B8+B9</f>
        <v>149.2</v>
      </c>
      <c r="C7" s="13">
        <f t="shared" si="0"/>
        <v>746.4000000000001</v>
      </c>
      <c r="D7" s="13">
        <f t="shared" si="0"/>
        <v>459</v>
      </c>
      <c r="E7" s="13">
        <f t="shared" si="0"/>
        <v>241.3</v>
      </c>
      <c r="F7" s="13">
        <f t="shared" si="0"/>
        <v>64.4</v>
      </c>
      <c r="G7" s="13">
        <f t="shared" si="0"/>
        <v>465.7</v>
      </c>
      <c r="H7" s="13">
        <f t="shared" si="0"/>
        <v>82.9</v>
      </c>
      <c r="I7" s="13">
        <f t="shared" si="0"/>
        <v>1035.4</v>
      </c>
      <c r="J7" s="13">
        <f t="shared" si="0"/>
        <v>49</v>
      </c>
      <c r="K7" s="13">
        <f t="shared" si="0"/>
        <v>1162.7</v>
      </c>
      <c r="L7" s="13">
        <f t="shared" si="0"/>
        <v>720.5</v>
      </c>
      <c r="M7" s="13">
        <f t="shared" si="0"/>
        <v>649.3</v>
      </c>
      <c r="N7" s="13">
        <f t="shared" si="0"/>
        <v>260.9</v>
      </c>
      <c r="O7" s="13">
        <f t="shared" si="0"/>
        <v>49.4</v>
      </c>
      <c r="P7" s="13">
        <f t="shared" si="0"/>
        <v>707.2</v>
      </c>
      <c r="Q7" s="51">
        <f>Q8+Q9</f>
        <v>6843.3</v>
      </c>
      <c r="R7" s="4"/>
      <c r="S7" s="2"/>
      <c r="T7" s="3"/>
      <c r="U7" s="3"/>
      <c r="V7" s="3"/>
      <c r="W7" s="3"/>
    </row>
    <row r="8" spans="1:22" ht="47.25" customHeight="1">
      <c r="A8" s="16" t="s">
        <v>25</v>
      </c>
      <c r="B8" s="17">
        <v>80.4</v>
      </c>
      <c r="C8" s="17">
        <v>255.8</v>
      </c>
      <c r="D8" s="17">
        <v>290.1</v>
      </c>
      <c r="E8" s="17">
        <v>220.4</v>
      </c>
      <c r="F8" s="17">
        <v>64.4</v>
      </c>
      <c r="G8" s="17">
        <v>186</v>
      </c>
      <c r="H8" s="17">
        <v>82.9</v>
      </c>
      <c r="I8" s="17">
        <v>1035.4</v>
      </c>
      <c r="J8" s="17">
        <v>49</v>
      </c>
      <c r="K8" s="17">
        <v>405.8</v>
      </c>
      <c r="L8" s="17">
        <v>425.2</v>
      </c>
      <c r="M8" s="17">
        <v>291.5</v>
      </c>
      <c r="N8" s="17">
        <v>128.3</v>
      </c>
      <c r="O8" s="17">
        <v>49.4</v>
      </c>
      <c r="P8" s="45">
        <v>707.2</v>
      </c>
      <c r="Q8" s="46">
        <f>B8+C8+D8+E8+F8+G8+H8+I8+J8+K8+L8+M8+N8+O8+P8</f>
        <v>4271.8</v>
      </c>
      <c r="R8" s="18"/>
      <c r="S8" s="5"/>
      <c r="T8" s="6"/>
      <c r="U8" s="6"/>
      <c r="V8" s="6"/>
    </row>
    <row r="9" spans="1:22" ht="47.25" customHeight="1">
      <c r="A9" s="16" t="s">
        <v>26</v>
      </c>
      <c r="B9" s="17">
        <v>68.8</v>
      </c>
      <c r="C9" s="17">
        <v>490.6</v>
      </c>
      <c r="D9" s="17">
        <v>168.9</v>
      </c>
      <c r="E9" s="17">
        <v>20.9</v>
      </c>
      <c r="F9" s="17">
        <v>0</v>
      </c>
      <c r="G9" s="17">
        <v>279.7</v>
      </c>
      <c r="H9" s="17">
        <v>0</v>
      </c>
      <c r="I9" s="17">
        <v>0</v>
      </c>
      <c r="J9" s="17">
        <v>0</v>
      </c>
      <c r="K9" s="17">
        <v>756.9</v>
      </c>
      <c r="L9" s="17">
        <v>295.3</v>
      </c>
      <c r="M9" s="17">
        <v>357.8</v>
      </c>
      <c r="N9" s="17">
        <v>132.6</v>
      </c>
      <c r="O9" s="17">
        <v>0</v>
      </c>
      <c r="P9" s="45">
        <v>0</v>
      </c>
      <c r="Q9" s="46">
        <f>B9+C9+D9+E9+F9+G9+H9+I9+J9+K9+L9+M9+N9+O9+P9</f>
        <v>2571.5</v>
      </c>
      <c r="R9" s="18"/>
      <c r="S9" s="5"/>
      <c r="T9" s="6"/>
      <c r="U9" s="6"/>
      <c r="V9" s="6"/>
    </row>
    <row r="10" spans="1:18" s="7" customFormat="1" ht="45.75" customHeight="1">
      <c r="A10" s="19" t="s">
        <v>1</v>
      </c>
      <c r="B10" s="20">
        <f aca="true" t="shared" si="1" ref="B10:O10">SUM(B11:B17)</f>
        <v>2170.2000000000003</v>
      </c>
      <c r="C10" s="20">
        <f t="shared" si="1"/>
        <v>4591.7</v>
      </c>
      <c r="D10" s="20">
        <f t="shared" si="1"/>
        <v>3041.8</v>
      </c>
      <c r="E10" s="20">
        <f t="shared" si="1"/>
        <v>2824.7</v>
      </c>
      <c r="F10" s="20">
        <f t="shared" si="1"/>
        <v>2787.7</v>
      </c>
      <c r="G10" s="20">
        <f t="shared" si="1"/>
        <v>4166</v>
      </c>
      <c r="H10" s="20">
        <f t="shared" si="1"/>
        <v>2797.9</v>
      </c>
      <c r="I10" s="20">
        <f t="shared" si="1"/>
        <v>5131.2</v>
      </c>
      <c r="J10" s="20">
        <f t="shared" si="1"/>
        <v>1757.4</v>
      </c>
      <c r="K10" s="20">
        <f t="shared" si="1"/>
        <v>119.5</v>
      </c>
      <c r="L10" s="20">
        <f t="shared" si="1"/>
        <v>4835.599999999999</v>
      </c>
      <c r="M10" s="20">
        <f t="shared" si="1"/>
        <v>3500.7000000000003</v>
      </c>
      <c r="N10" s="20">
        <f t="shared" si="1"/>
        <v>4209.7</v>
      </c>
      <c r="O10" s="20">
        <f t="shared" si="1"/>
        <v>3111.8</v>
      </c>
      <c r="P10" s="47">
        <f>SUM(P11:P17)</f>
        <v>10440.6</v>
      </c>
      <c r="Q10" s="52">
        <f>Q11+Q12+Q13+Q15+Q16+Q17</f>
        <v>55486.50000000001</v>
      </c>
      <c r="R10" s="21"/>
    </row>
    <row r="11" spans="1:18" s="8" customFormat="1" ht="47.25" customHeight="1">
      <c r="A11" s="22" t="s">
        <v>23</v>
      </c>
      <c r="B11" s="17">
        <v>1.9</v>
      </c>
      <c r="C11" s="17">
        <v>6</v>
      </c>
      <c r="D11" s="17">
        <v>6.8</v>
      </c>
      <c r="E11" s="17">
        <v>5.2</v>
      </c>
      <c r="F11" s="17">
        <v>1.5</v>
      </c>
      <c r="G11" s="17">
        <v>4.3</v>
      </c>
      <c r="H11" s="17">
        <v>1.9</v>
      </c>
      <c r="I11" s="17">
        <v>24.2</v>
      </c>
      <c r="J11" s="17">
        <v>1.2</v>
      </c>
      <c r="K11" s="17">
        <v>9.5</v>
      </c>
      <c r="L11" s="17">
        <f>12.5+9.9</f>
        <v>22.4</v>
      </c>
      <c r="M11" s="17">
        <f>12.5+6.8</f>
        <v>19.3</v>
      </c>
      <c r="N11" s="17">
        <v>3</v>
      </c>
      <c r="O11" s="17">
        <v>0</v>
      </c>
      <c r="P11" s="45">
        <f>70+16.6</f>
        <v>86.6</v>
      </c>
      <c r="Q11" s="46">
        <f aca="true" t="shared" si="2" ref="Q11:Q32">B11+C11+D11+E11+F11+G11+H11+I11+J11+K11+L11+M11+N11+O11+P11</f>
        <v>193.8</v>
      </c>
      <c r="R11" s="23"/>
    </row>
    <row r="12" spans="1:18" s="8" customFormat="1" ht="47.25" customHeight="1">
      <c r="A12" s="22" t="s">
        <v>24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10</v>
      </c>
      <c r="M12" s="17">
        <v>5</v>
      </c>
      <c r="N12" s="17">
        <v>0</v>
      </c>
      <c r="O12" s="17">
        <v>0</v>
      </c>
      <c r="P12" s="45">
        <v>14</v>
      </c>
      <c r="Q12" s="46">
        <f t="shared" si="2"/>
        <v>29</v>
      </c>
      <c r="R12" s="23"/>
    </row>
    <row r="13" spans="1:18" s="8" customFormat="1" ht="45" customHeight="1">
      <c r="A13" s="14" t="s">
        <v>22</v>
      </c>
      <c r="B13" s="24">
        <v>2168.3</v>
      </c>
      <c r="C13" s="17">
        <v>4585.7</v>
      </c>
      <c r="D13" s="17">
        <v>2745</v>
      </c>
      <c r="E13" s="17">
        <v>2794.5</v>
      </c>
      <c r="F13" s="17">
        <v>2596.2</v>
      </c>
      <c r="G13" s="17">
        <v>4161.7</v>
      </c>
      <c r="H13" s="17">
        <v>2696</v>
      </c>
      <c r="I13" s="17">
        <v>5062.8</v>
      </c>
      <c r="J13" s="17">
        <v>1686.2</v>
      </c>
      <c r="K13" s="17">
        <v>0</v>
      </c>
      <c r="L13" s="17">
        <v>4753.2</v>
      </c>
      <c r="M13" s="17">
        <v>3436.4</v>
      </c>
      <c r="N13" s="17">
        <v>4206.7</v>
      </c>
      <c r="O13" s="17">
        <v>3111.8</v>
      </c>
      <c r="P13" s="45">
        <v>10340</v>
      </c>
      <c r="Q13" s="46">
        <f t="shared" si="2"/>
        <v>54344.5</v>
      </c>
      <c r="R13" s="23"/>
    </row>
    <row r="14" spans="1:18" s="8" customFormat="1" ht="20.25" customHeight="1" hidden="1">
      <c r="A14" s="25" t="s">
        <v>39</v>
      </c>
      <c r="B14" s="2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5"/>
      <c r="Q14" s="46">
        <f t="shared" si="2"/>
        <v>0</v>
      </c>
      <c r="R14" s="23"/>
    </row>
    <row r="15" spans="1:18" s="8" customFormat="1" ht="69" customHeight="1">
      <c r="A15" s="26" t="s">
        <v>40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7">
        <v>50</v>
      </c>
      <c r="L15" s="17">
        <v>0</v>
      </c>
      <c r="M15" s="17">
        <v>0</v>
      </c>
      <c r="N15" s="17">
        <v>0</v>
      </c>
      <c r="O15" s="17">
        <v>0</v>
      </c>
      <c r="P15" s="45">
        <v>0</v>
      </c>
      <c r="Q15" s="46">
        <f t="shared" si="2"/>
        <v>50</v>
      </c>
      <c r="R15" s="23"/>
    </row>
    <row r="16" spans="1:18" s="8" customFormat="1" ht="69" customHeight="1">
      <c r="A16" s="41" t="s">
        <v>42</v>
      </c>
      <c r="B16" s="24">
        <v>0</v>
      </c>
      <c r="C16" s="17">
        <v>0</v>
      </c>
      <c r="D16" s="17">
        <v>195</v>
      </c>
      <c r="E16" s="17">
        <v>20</v>
      </c>
      <c r="F16" s="17">
        <v>150</v>
      </c>
      <c r="G16" s="17">
        <v>0</v>
      </c>
      <c r="H16" s="17">
        <v>80</v>
      </c>
      <c r="I16" s="17">
        <v>31.9</v>
      </c>
      <c r="J16" s="17">
        <v>55</v>
      </c>
      <c r="K16" s="17">
        <v>50</v>
      </c>
      <c r="L16" s="17">
        <v>40</v>
      </c>
      <c r="M16" s="17">
        <v>30</v>
      </c>
      <c r="N16" s="17">
        <v>0</v>
      </c>
      <c r="O16" s="17">
        <v>0</v>
      </c>
      <c r="P16" s="45">
        <v>0</v>
      </c>
      <c r="Q16" s="46">
        <f t="shared" si="2"/>
        <v>651.9</v>
      </c>
      <c r="R16" s="23"/>
    </row>
    <row r="17" spans="1:18" s="8" customFormat="1" ht="69" customHeight="1">
      <c r="A17" s="41" t="s">
        <v>43</v>
      </c>
      <c r="B17" s="24">
        <v>0</v>
      </c>
      <c r="C17" s="17">
        <v>0</v>
      </c>
      <c r="D17" s="17">
        <v>95</v>
      </c>
      <c r="E17" s="17">
        <v>5</v>
      </c>
      <c r="F17" s="17">
        <v>40</v>
      </c>
      <c r="G17" s="17">
        <v>0</v>
      </c>
      <c r="H17" s="17">
        <v>20</v>
      </c>
      <c r="I17" s="17">
        <v>12.3</v>
      </c>
      <c r="J17" s="17">
        <v>15</v>
      </c>
      <c r="K17" s="17">
        <v>10</v>
      </c>
      <c r="L17" s="17">
        <v>10</v>
      </c>
      <c r="M17" s="17">
        <v>10</v>
      </c>
      <c r="N17" s="17">
        <v>0</v>
      </c>
      <c r="O17" s="17">
        <v>0</v>
      </c>
      <c r="P17" s="45">
        <v>0</v>
      </c>
      <c r="Q17" s="46">
        <f t="shared" si="2"/>
        <v>217.3</v>
      </c>
      <c r="R17" s="23"/>
    </row>
    <row r="18" spans="1:18" s="7" customFormat="1" ht="45" customHeight="1">
      <c r="A18" s="19" t="s">
        <v>3</v>
      </c>
      <c r="B18" s="20">
        <f aca="true" t="shared" si="3" ref="B18:P18">B19+B20</f>
        <v>164.9</v>
      </c>
      <c r="C18" s="20">
        <f t="shared" si="3"/>
        <v>164.9</v>
      </c>
      <c r="D18" s="20">
        <f t="shared" si="3"/>
        <v>164.9</v>
      </c>
      <c r="E18" s="20">
        <f t="shared" si="3"/>
        <v>164.9</v>
      </c>
      <c r="F18" s="20">
        <f t="shared" si="3"/>
        <v>164.9</v>
      </c>
      <c r="G18" s="20">
        <f t="shared" si="3"/>
        <v>164.9</v>
      </c>
      <c r="H18" s="20">
        <f t="shared" si="3"/>
        <v>164.9</v>
      </c>
      <c r="I18" s="20">
        <f t="shared" si="3"/>
        <v>62.5</v>
      </c>
      <c r="J18" s="20">
        <f t="shared" si="3"/>
        <v>164.9</v>
      </c>
      <c r="K18" s="20">
        <f t="shared" si="3"/>
        <v>164.9</v>
      </c>
      <c r="L18" s="20">
        <f t="shared" si="3"/>
        <v>415.7</v>
      </c>
      <c r="M18" s="20">
        <f t="shared" si="3"/>
        <v>164.9</v>
      </c>
      <c r="N18" s="20">
        <f t="shared" si="3"/>
        <v>164.9</v>
      </c>
      <c r="O18" s="20">
        <f t="shared" si="3"/>
        <v>164.9</v>
      </c>
      <c r="P18" s="47">
        <f t="shared" si="3"/>
        <v>415.7</v>
      </c>
      <c r="Q18" s="53">
        <f>Q19+Q20</f>
        <v>2872.7000000000003</v>
      </c>
      <c r="R18" s="21"/>
    </row>
    <row r="19" spans="1:18" s="8" customFormat="1" ht="66" customHeight="1">
      <c r="A19" s="22" t="s">
        <v>21</v>
      </c>
      <c r="B19" s="17">
        <v>102.4</v>
      </c>
      <c r="C19" s="17">
        <v>102.4</v>
      </c>
      <c r="D19" s="17">
        <v>102.4</v>
      </c>
      <c r="E19" s="17">
        <v>102.4</v>
      </c>
      <c r="F19" s="17">
        <v>102.4</v>
      </c>
      <c r="G19" s="17">
        <v>102.4</v>
      </c>
      <c r="H19" s="17">
        <v>102.4</v>
      </c>
      <c r="I19" s="17">
        <v>0</v>
      </c>
      <c r="J19" s="17">
        <v>102.4</v>
      </c>
      <c r="K19" s="17">
        <v>102.4</v>
      </c>
      <c r="L19" s="17">
        <v>353.2</v>
      </c>
      <c r="M19" s="17">
        <v>102.4</v>
      </c>
      <c r="N19" s="17">
        <v>102.4</v>
      </c>
      <c r="O19" s="17">
        <v>102.4</v>
      </c>
      <c r="P19" s="45">
        <v>353.2</v>
      </c>
      <c r="Q19" s="46">
        <f t="shared" si="2"/>
        <v>1935.2000000000003</v>
      </c>
      <c r="R19" s="23"/>
    </row>
    <row r="20" spans="1:18" s="8" customFormat="1" ht="66" customHeight="1">
      <c r="A20" s="22" t="s">
        <v>20</v>
      </c>
      <c r="B20" s="17">
        <v>62.5</v>
      </c>
      <c r="C20" s="17">
        <v>62.5</v>
      </c>
      <c r="D20" s="17">
        <v>62.5</v>
      </c>
      <c r="E20" s="17">
        <v>62.5</v>
      </c>
      <c r="F20" s="17">
        <v>62.5</v>
      </c>
      <c r="G20" s="17">
        <v>62.5</v>
      </c>
      <c r="H20" s="17">
        <v>62.5</v>
      </c>
      <c r="I20" s="17">
        <v>62.5</v>
      </c>
      <c r="J20" s="17">
        <v>62.5</v>
      </c>
      <c r="K20" s="17">
        <v>62.5</v>
      </c>
      <c r="L20" s="17">
        <v>62.5</v>
      </c>
      <c r="M20" s="17">
        <v>62.5</v>
      </c>
      <c r="N20" s="17">
        <v>62.5</v>
      </c>
      <c r="O20" s="17">
        <v>62.5</v>
      </c>
      <c r="P20" s="48">
        <v>62.5</v>
      </c>
      <c r="Q20" s="46">
        <f t="shared" si="2"/>
        <v>937.5</v>
      </c>
      <c r="R20" s="23"/>
    </row>
    <row r="21" spans="1:18" s="7" customFormat="1" ht="49.5" customHeight="1">
      <c r="A21" s="19" t="s">
        <v>27</v>
      </c>
      <c r="B21" s="20">
        <f aca="true" t="shared" si="4" ref="B21:O21">SUM(B22:B32)</f>
        <v>40.2</v>
      </c>
      <c r="C21" s="20">
        <f t="shared" si="4"/>
        <v>123.4</v>
      </c>
      <c r="D21" s="20">
        <f t="shared" si="4"/>
        <v>273.6</v>
      </c>
      <c r="E21" s="20">
        <f t="shared" si="4"/>
        <v>274.6</v>
      </c>
      <c r="F21" s="20">
        <f t="shared" si="4"/>
        <v>74.6</v>
      </c>
      <c r="G21" s="20">
        <f t="shared" si="4"/>
        <v>120.7</v>
      </c>
      <c r="H21" s="20">
        <f t="shared" si="4"/>
        <v>68.5</v>
      </c>
      <c r="I21" s="20">
        <f t="shared" si="4"/>
        <v>1373.4</v>
      </c>
      <c r="J21" s="20">
        <f t="shared" si="4"/>
        <v>92.1</v>
      </c>
      <c r="K21" s="20">
        <f t="shared" si="4"/>
        <v>267.8</v>
      </c>
      <c r="L21" s="20">
        <f t="shared" si="4"/>
        <v>299.5</v>
      </c>
      <c r="M21" s="20">
        <f t="shared" si="4"/>
        <v>283.9</v>
      </c>
      <c r="N21" s="20">
        <f t="shared" si="4"/>
        <v>134.9</v>
      </c>
      <c r="O21" s="20">
        <f t="shared" si="4"/>
        <v>40.9</v>
      </c>
      <c r="P21" s="47">
        <f>SUM(P22:P32)</f>
        <v>6351.700000000001</v>
      </c>
      <c r="Q21" s="53">
        <f>Q22+Q25+Q26+Q27+Q28+Q29+Q30+Q31+Q32+Q23+Q24</f>
        <v>9819.800000000001</v>
      </c>
      <c r="R21" s="21"/>
    </row>
    <row r="22" spans="1:18" s="8" customFormat="1" ht="60.75" customHeight="1">
      <c r="A22" s="14" t="s">
        <v>28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45">
        <v>113.6</v>
      </c>
      <c r="Q22" s="46">
        <f t="shared" si="2"/>
        <v>113.6</v>
      </c>
      <c r="R22" s="23"/>
    </row>
    <row r="23" spans="1:18" s="8" customFormat="1" ht="60.75" customHeight="1">
      <c r="A23" s="25" t="s">
        <v>37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45">
        <v>274.4</v>
      </c>
      <c r="Q23" s="46">
        <f>P23</f>
        <v>274.4</v>
      </c>
      <c r="R23" s="23"/>
    </row>
    <row r="24" spans="1:18" s="8" customFormat="1" ht="60.75" customHeight="1">
      <c r="A24" s="25" t="s">
        <v>38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45">
        <v>191.5</v>
      </c>
      <c r="Q24" s="46">
        <f>P24</f>
        <v>191.5</v>
      </c>
      <c r="R24" s="23"/>
    </row>
    <row r="25" spans="1:18" s="8" customFormat="1" ht="119.25" customHeight="1">
      <c r="A25" s="14" t="s">
        <v>29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45">
        <v>1911.4</v>
      </c>
      <c r="Q25" s="46">
        <f t="shared" si="2"/>
        <v>1911.4</v>
      </c>
      <c r="R25" s="23"/>
    </row>
    <row r="26" spans="1:18" s="8" customFormat="1" ht="110.25" customHeight="1">
      <c r="A26" s="14" t="s">
        <v>34</v>
      </c>
      <c r="B26" s="17">
        <v>40.2</v>
      </c>
      <c r="C26" s="17">
        <v>123.4</v>
      </c>
      <c r="D26" s="17">
        <v>173.6</v>
      </c>
      <c r="E26" s="17">
        <v>245.4</v>
      </c>
      <c r="F26" s="17">
        <v>74.6</v>
      </c>
      <c r="G26" s="17">
        <v>120.7</v>
      </c>
      <c r="H26" s="17">
        <v>68.5</v>
      </c>
      <c r="I26" s="17">
        <v>1173</v>
      </c>
      <c r="J26" s="17">
        <v>92.1</v>
      </c>
      <c r="K26" s="17">
        <v>267.8</v>
      </c>
      <c r="L26" s="17">
        <v>299.5</v>
      </c>
      <c r="M26" s="17">
        <v>192.4</v>
      </c>
      <c r="N26" s="17">
        <v>134.9</v>
      </c>
      <c r="O26" s="17">
        <v>40.9</v>
      </c>
      <c r="P26" s="45">
        <v>836.6</v>
      </c>
      <c r="Q26" s="46">
        <f t="shared" si="2"/>
        <v>3883.6000000000004</v>
      </c>
      <c r="R26" s="23"/>
    </row>
    <row r="27" spans="1:18" s="8" customFormat="1" ht="72" customHeight="1">
      <c r="A27" s="14" t="s">
        <v>30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45">
        <v>24</v>
      </c>
      <c r="Q27" s="46">
        <f t="shared" si="2"/>
        <v>24</v>
      </c>
      <c r="R27" s="23"/>
    </row>
    <row r="28" spans="1:18" s="8" customFormat="1" ht="99" customHeight="1">
      <c r="A28" s="14" t="s">
        <v>31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45">
        <v>81.8</v>
      </c>
      <c r="Q28" s="46">
        <f t="shared" si="2"/>
        <v>81.8</v>
      </c>
      <c r="R28" s="23"/>
    </row>
    <row r="29" spans="1:18" s="8" customFormat="1" ht="210.75" customHeight="1">
      <c r="A29" s="14" t="s">
        <v>33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45">
        <v>259.1</v>
      </c>
      <c r="Q29" s="46">
        <f t="shared" si="2"/>
        <v>259.1</v>
      </c>
      <c r="R29" s="40"/>
    </row>
    <row r="30" spans="1:18" s="8" customFormat="1" ht="108" customHeight="1">
      <c r="A30" s="22" t="s">
        <v>32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45">
        <v>2659.3</v>
      </c>
      <c r="Q30" s="46">
        <f t="shared" si="2"/>
        <v>2659.3</v>
      </c>
      <c r="R30" s="23"/>
    </row>
    <row r="31" spans="1:18" s="8" customFormat="1" ht="54.75" customHeight="1">
      <c r="A31" s="27" t="s">
        <v>35</v>
      </c>
      <c r="B31" s="17">
        <v>0</v>
      </c>
      <c r="C31" s="17">
        <v>0</v>
      </c>
      <c r="D31" s="17">
        <v>100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45">
        <v>0</v>
      </c>
      <c r="Q31" s="46">
        <f t="shared" si="2"/>
        <v>100</v>
      </c>
      <c r="R31" s="23"/>
    </row>
    <row r="32" spans="1:18" s="8" customFormat="1" ht="48" customHeight="1">
      <c r="A32" s="27" t="s">
        <v>36</v>
      </c>
      <c r="B32" s="24">
        <v>0</v>
      </c>
      <c r="C32" s="17">
        <v>0</v>
      </c>
      <c r="D32" s="17">
        <v>0</v>
      </c>
      <c r="E32" s="17">
        <v>29.2</v>
      </c>
      <c r="F32" s="17">
        <v>0</v>
      </c>
      <c r="G32" s="17">
        <v>0</v>
      </c>
      <c r="H32" s="17">
        <v>0</v>
      </c>
      <c r="I32" s="17">
        <v>200.4</v>
      </c>
      <c r="J32" s="17">
        <v>0</v>
      </c>
      <c r="K32" s="17">
        <v>0</v>
      </c>
      <c r="L32" s="17">
        <v>0</v>
      </c>
      <c r="M32" s="17">
        <v>91.5</v>
      </c>
      <c r="N32" s="17">
        <v>0</v>
      </c>
      <c r="O32" s="17">
        <v>0</v>
      </c>
      <c r="P32" s="45">
        <v>0</v>
      </c>
      <c r="Q32" s="46">
        <f t="shared" si="2"/>
        <v>321.1</v>
      </c>
      <c r="R32" s="23"/>
    </row>
    <row r="33" spans="1:18" s="7" customFormat="1" ht="49.5" customHeight="1">
      <c r="A33" s="28" t="s">
        <v>4</v>
      </c>
      <c r="B33" s="20">
        <f aca="true" t="shared" si="5" ref="B33:P33">B7+B10+B18+B21</f>
        <v>2524.5</v>
      </c>
      <c r="C33" s="20">
        <f t="shared" si="5"/>
        <v>5626.4</v>
      </c>
      <c r="D33" s="20">
        <f t="shared" si="5"/>
        <v>3939.3</v>
      </c>
      <c r="E33" s="20">
        <f t="shared" si="5"/>
        <v>3505.5</v>
      </c>
      <c r="F33" s="20">
        <f t="shared" si="5"/>
        <v>3091.6</v>
      </c>
      <c r="G33" s="20">
        <f t="shared" si="5"/>
        <v>4917.299999999999</v>
      </c>
      <c r="H33" s="20">
        <f t="shared" si="5"/>
        <v>3114.2000000000003</v>
      </c>
      <c r="I33" s="20">
        <f t="shared" si="5"/>
        <v>7602.5</v>
      </c>
      <c r="J33" s="20">
        <f t="shared" si="5"/>
        <v>2063.4</v>
      </c>
      <c r="K33" s="20">
        <f t="shared" si="5"/>
        <v>1714.9</v>
      </c>
      <c r="L33" s="20">
        <f t="shared" si="5"/>
        <v>6271.299999999999</v>
      </c>
      <c r="M33" s="20">
        <f t="shared" si="5"/>
        <v>4598.799999999999</v>
      </c>
      <c r="N33" s="20">
        <f t="shared" si="5"/>
        <v>4770.399999999999</v>
      </c>
      <c r="O33" s="20">
        <f t="shared" si="5"/>
        <v>3367.0000000000005</v>
      </c>
      <c r="P33" s="47">
        <f t="shared" si="5"/>
        <v>17915.200000000004</v>
      </c>
      <c r="Q33" s="53">
        <f>Q21+Q18+Q10+Q7</f>
        <v>75022.30000000002</v>
      </c>
      <c r="R33" s="21"/>
    </row>
    <row r="34" spans="1:18" s="10" customFormat="1" ht="34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9"/>
      <c r="Q34" s="50"/>
      <c r="R34" s="29"/>
    </row>
    <row r="35" spans="1:18" s="9" customFormat="1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1"/>
      <c r="R35" s="31"/>
    </row>
    <row r="36" spans="1:18" s="9" customFormat="1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1"/>
      <c r="R36" s="31"/>
    </row>
    <row r="37" spans="1:18" s="10" customFormat="1" ht="38.25" customHeight="1">
      <c r="A37" s="29"/>
      <c r="B37" s="34"/>
      <c r="C37" s="34"/>
      <c r="D37" s="3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29"/>
      <c r="R37" s="29"/>
    </row>
    <row r="38" spans="1:18" s="9" customFormat="1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</row>
    <row r="39" spans="1:18" s="10" customFormat="1" ht="42" customHeight="1">
      <c r="A39" s="2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9"/>
      <c r="R39" s="29"/>
    </row>
    <row r="40" spans="1:18" s="9" customFormat="1" ht="12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/>
      <c r="R40" s="31"/>
    </row>
    <row r="41" spans="1:18" s="11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11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11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11" customFormat="1" ht="15">
      <c r="A44" s="36"/>
      <c r="B44" s="36"/>
      <c r="C44" s="36"/>
      <c r="D44" s="36"/>
      <c r="E44" s="36"/>
      <c r="F44" s="36"/>
      <c r="G44" s="36"/>
      <c r="H44" s="37"/>
      <c r="I44" s="36"/>
      <c r="J44" s="38"/>
      <c r="K44" s="36"/>
      <c r="L44" s="36"/>
      <c r="M44" s="36"/>
      <c r="N44" s="36"/>
      <c r="O44" s="36"/>
      <c r="P44" s="36"/>
      <c r="Q44" s="36"/>
      <c r="R44" s="36"/>
    </row>
    <row r="45" spans="1:18" s="11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11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11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11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11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11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11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11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11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11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11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11" customFormat="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11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11" customFormat="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11" customFormat="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11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11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11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</sheetData>
  <sheetProtection/>
  <protectedRanges>
    <protectedRange sqref="A18:A21 A33 A5:A13 O1:P3 A34:IV65536 A30 B5:IV33" name="Диапазон1"/>
    <protectedRange sqref="A22" name="Диапазон1_1"/>
    <protectedRange sqref="A25:A26" name="Диапазон1_2"/>
    <protectedRange sqref="A27" name="Диапазон1_3"/>
    <protectedRange sqref="A28" name="Диапазон1_4"/>
    <protectedRange sqref="A29" name="Диапазон1_5"/>
    <protectedRange sqref="A3:N3" name="Диапазон1_7"/>
  </protectedRanges>
  <mergeCells count="21">
    <mergeCell ref="J5:J6"/>
    <mergeCell ref="L5:L6"/>
    <mergeCell ref="N5:N6"/>
    <mergeCell ref="H5:H6"/>
    <mergeCell ref="P5:P6"/>
    <mergeCell ref="O1:P1"/>
    <mergeCell ref="O2:P2"/>
    <mergeCell ref="O3:P3"/>
    <mergeCell ref="A3:M3"/>
    <mergeCell ref="A5:A6"/>
    <mergeCell ref="I5:I6"/>
    <mergeCell ref="G5:G6"/>
    <mergeCell ref="M5:M6"/>
    <mergeCell ref="O5:O6"/>
    <mergeCell ref="K5:K6"/>
    <mergeCell ref="Q5:Q6"/>
    <mergeCell ref="B5:B6"/>
    <mergeCell ref="C5:C6"/>
    <mergeCell ref="D5:D6"/>
    <mergeCell ref="E5:E6"/>
    <mergeCell ref="F5:F6"/>
  </mergeCells>
  <printOptions/>
  <pageMargins left="0.984251968503937" right="0.15748031496062992" top="0.5905511811023623" bottom="0.31496062992125984" header="0.15748031496062992" footer="0.2362204724409449"/>
  <pageSetup fitToHeight="1" fitToWidth="1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2017-03-29T13:31:04Z</cp:lastPrinted>
  <dcterms:created xsi:type="dcterms:W3CDTF">2005-09-10T09:08:30Z</dcterms:created>
  <dcterms:modified xsi:type="dcterms:W3CDTF">2017-03-29T13:31:07Z</dcterms:modified>
  <cp:category/>
  <cp:version/>
  <cp:contentType/>
  <cp:contentStatus/>
</cp:coreProperties>
</file>