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сентябрь" sheetId="1" r:id="rId1"/>
  </sheets>
  <definedNames>
    <definedName name="_xlnm.Print_Titles" localSheetId="0">'сентябрь'!$11:$12</definedName>
    <definedName name="_xlnm.Print_Area" localSheetId="0">'сентябрь'!$A$1:$C$109</definedName>
  </definedNames>
  <calcPr fullCalcOnLoad="1"/>
</workbook>
</file>

<file path=xl/sharedStrings.xml><?xml version="1.0" encoding="utf-8"?>
<sst xmlns="http://schemas.openxmlformats.org/spreadsheetml/2006/main" count="143" uniqueCount="142">
  <si>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</si>
  <si>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</si>
  <si>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</si>
  <si>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</si>
  <si>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</si>
  <si>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</si>
  <si>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</si>
  <si>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</si>
  <si>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</si>
  <si>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</si>
  <si>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</si>
  <si>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</si>
  <si>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</si>
  <si>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</si>
  <si>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</si>
  <si>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</si>
  <si>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</si>
  <si>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</si>
  <si>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</si>
  <si>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</si>
  <si>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</si>
  <si>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1 11 00000 00 0000 000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</si>
  <si>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</si>
  <si>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</si>
  <si>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</si>
  <si>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</si>
  <si>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</si>
  <si>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</si>
  <si>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</si>
  <si>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</si>
  <si>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</si>
  <si>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</si>
  <si>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</si>
  <si>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Иные межбюджетные трансферты </t>
  </si>
  <si>
    <t>1 14 06000 00 0000 430</t>
  </si>
  <si>
    <t>ГОСУДАРСТВЕННАЯ ПОШЛИНА</t>
  </si>
  <si>
    <t>1 16 90000 00 0000 140</t>
  </si>
  <si>
    <t>2 02 00000 00 0000 000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</si>
  <si>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</si>
  <si>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</si>
  <si>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</si>
  <si>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</si>
  <si>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Всего доходов</t>
  </si>
  <si>
    <t>1 16 25000 00 0000 140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</si>
  <si>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</si>
  <si>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</si>
  <si>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Сумма,
тыс. рублей</t>
  </si>
  <si>
    <t>2 02 10000 00 0000 151</t>
  </si>
  <si>
    <t>Дотации бюджетам бюджетной системы Российской Федерации</t>
  </si>
  <si>
    <t>2 02 30000 00 0000 151</t>
  </si>
  <si>
    <t>Субвенции бюджетам бюджетной системы Российской Федерации</t>
  </si>
  <si>
    <t>2 02 40000 00 0000 151</t>
  </si>
  <si>
    <t>2 02 20000 00 0000 151</t>
  </si>
  <si>
    <t>1 11 09000 00 0000 120</t>
  </si>
  <si>
    <t>Доходы от продажи земельных участков, находящихся в государственной и муниципальной собственности</t>
  </si>
  <si>
    <t>Прогнозируемое поступление доходов районного бюджета на 2017 год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</si>
  <si>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</si>
  <si>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</si>
  <si>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</si>
  <si>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</si>
  <si>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</si>
  <si>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</si>
  <si>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</si>
  <si>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2 02 15001 05 0000 151</t>
  </si>
  <si>
    <t>из них: дотации бюджетаммуниципальных районов на выравнивание бюджетной обеспеченности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</si>
  <si>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</si>
  <si>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</si>
  <si>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субсидии бюджетам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</si>
  <si>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субсидии бюджетам  муниципальных районов на развитие территориального общественного самоуправления в Архангельской области</t>
  </si>
  <si>
    <t>субсидии бюджетам муниципальных районов на мероприятия по проведению оздоровительной компании детей за счет средств областного бюджета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</si>
  <si>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</si>
  <si>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cубсидии бюджетам муниципальных районов на осуществленине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</si>
  <si>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</si>
  <si>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</si>
  <si>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</si>
  <si>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из них: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</si>
  <si>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</si>
  <si>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наосуществление государственных полномочий по созданию комиссий по делам несовершеннолетних и защите их прав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</si>
  <si>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</si>
  <si>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</si>
  <si>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</si>
  <si>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</si>
  <si>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задетьми, посещающими образовательные организации, реализующими образовательные программы дошкольного образования</t>
  </si>
  <si>
    <t>прочие субвенции бюджетам муниципальных районов</t>
  </si>
  <si>
    <t>из них: субвенции бюджетам муниципальных районов на реализацию образовательных программ</t>
  </si>
  <si>
    <t>2 02 30024 05 0000 151</t>
  </si>
  <si>
    <t>2 02 30029 05 0000 151</t>
  </si>
  <si>
    <t>2 02 35082 05 0000 151</t>
  </si>
  <si>
    <t>cубвенции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</si>
  <si>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их них: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</si>
  <si>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муниципальных районов 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</si>
  <si>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</si>
  <si>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2 02 29999 05 0000 151</t>
  </si>
  <si>
    <t>2 02 39999 05 0000 151</t>
  </si>
  <si>
    <t>2 02 40014 05 0000 151</t>
  </si>
  <si>
    <t>2 02 49999 05 0000 151</t>
  </si>
  <si>
    <t>2 02 35118 05 0000 151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</si>
  <si>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этилого спирта, алкогольной, спиртосодержащей и табачной продукции</t>
  </si>
  <si>
    <t>1 16 08000 01 0000 140</t>
  </si>
  <si>
    <t>Денежные взыскания (штрафы) за нарушение законодательстава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</si>
  <si>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</si>
  <si>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</si>
  <si>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</si>
  <si>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субсидии бюджетам муниципальных районов 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</si>
  <si>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</si>
  <si>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</si>
  <si>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</si>
  <si>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</si>
  <si>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</si>
  <si>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</si>
  <si>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</si>
  <si>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2 18 00000 05 0000 151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</si>
  <si>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</si>
  <si>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</si>
  <si>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</si>
  <si>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</si>
  <si>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 xml:space="preserve">                             к решению Собрания депутатов</t>
  </si>
  <si>
    <t xml:space="preserve">                                     Приложение № 4</t>
  </si>
  <si>
    <t>прочие субсидии бюджетам муниципальных районов</t>
  </si>
  <si>
    <t>2 02 20051 05 0000 151</t>
  </si>
  <si>
    <t>cубсидии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</si>
  <si>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отрасли культуры</t>
  </si>
  <si>
    <t>2 02 25519 05 0000 151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</si>
  <si>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до 300 тысяч человек</t>
  </si>
  <si>
    <t>2 02 25558 05 0000 151</t>
  </si>
  <si>
    <t>субсидии бюджетам муниципальных районов на реализацию ГП АО "Культура Русского Севера (2013-2020) Общественно значимые культурные мероприятия в рамках проекта "ЛЮБО-ДОРОГО"</t>
  </si>
  <si>
    <t>субсидии бюджетам муниципальных районов на мероприятия молодежной политики в муниципальных образованиях</t>
  </si>
  <si>
    <t>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</si>
  <si>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</si>
  <si>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2 02 25097 05 0000 151</t>
  </si>
  <si>
    <t>cубсидии бюджетам муниципальных районов на создание в общеобразовательных учреждениях,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</si>
  <si>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</si>
  <si>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2 07 00000 00 0000 000</t>
  </si>
  <si>
    <t>прочие безвозмездные поступления в бюджеты муниципальных районов</t>
  </si>
  <si>
    <t>2 07 05030 05 0000 180</t>
  </si>
  <si>
    <t>субсидии бюджетам муниципальных районов на реализацию муниципальных программ поддержки социально ориентированных некоммерческих организаций</t>
  </si>
  <si>
    <t>резервные фонды исполнительных органов государственной власти субъектов Российской Федерации</t>
  </si>
  <si>
    <t xml:space="preserve">субсидии бюджетам муниципальных районов на повышение средней заработной платы педагогических работников муниципальных учреждений дополнительного образования </t>
  </si>
  <si>
    <t>субсидии бюджетам муниципальных районов на повышение средней заработной платы работников муниципальных учреждений культуры</t>
  </si>
  <si>
    <t xml:space="preserve">                                от 20 декабря 2016 года № 39</t>
  </si>
  <si>
    <t xml:space="preserve">                                от  сентября 2017 года №</t>
  </si>
  <si>
    <t xml:space="preserve">                            Приложение № 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</si>
</sst>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_-* #,##0.0_р_._-;\-* #,##0.0_р_._-;_-* &quot;-&quot;?_р_._-;_-@_-"/>
    <numFmt numFmtId="182" formatCode="_-* #,##0_р_._-;\-* #,##0_р_._-;_-* &quot;-&quot;?_р_._-;_-@_-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_р_._-;_-@_-"/>
    <numFmt numFmtId="189" formatCode="_-* #,##0.000_р_._-;\-* #,##0.000_р_._-;_-* &quot;-&quot;?_р_._-;_-@_-"/>
    <numFmt numFmtId="190" formatCode="[$-FC19]d\ mmmm\ yyyy\ &quot;г.&quot;"/>
    <numFmt numFmtId="191" formatCode="#,##0.0"/>
    <numFmt numFmtId="192" formatCode="_-* #,##0.0_р_._-;\-* #,##0.0_р_._-;_-* &quot;-&quot;_р_._-;_-@_-"/>
    <numFmt numFmtId="193" formatCode="_-* #,##0.0\ _р_._-;\-* #,##0.0\ _р_._-;_-* &quot;-&quot;?\ _р_._-;_-@_-"/>
    <numFmt numFmtId="194" formatCode="0.0000"/>
    <numFmt numFmtId="195" formatCode="0.000"/>
    <numFmt numFmtId="196" formatCode="0.0"/>
  </numFmts>
  <fonts count="45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2" fillId="0" borderId="12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 indent="2"/>
    </xf>
    <xf numFmtId="193" fontId="0" fillId="0" borderId="0" xfId="0" applyNumberFormat="1" applyFont="1" applyFill="1" applyAlignment="1">
      <alignment/>
    </xf>
    <xf numFmtId="181" fontId="0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181" fontId="2" fillId="33" borderId="12" xfId="0" applyNumberFormat="1" applyFont="1" applyFill="1" applyBorder="1" applyAlignment="1">
      <alignment horizontal="center" vertical="center"/>
    </xf>
    <xf numFmtId="181" fontId="2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181" fontId="0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vertical="center" wrapText="1" indent="3"/>
    </xf>
    <xf numFmtId="0" fontId="7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2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 indent="2"/>
    </xf>
    <xf numFmtId="0" fontId="0" fillId="0" borderId="12" xfId="0" applyNumberFormat="1" applyFont="1" applyFill="1" applyBorder="1" applyAlignment="1">
      <alignment horizontal="left" vertical="center" wrapText="1" indent="2"/>
    </xf>
    <xf numFmtId="0" fontId="0" fillId="0" borderId="15" xfId="0" applyFill="1" applyBorder="1" applyAlignment="1">
      <alignment horizontal="left" vertical="center" wrapText="1" indent="2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6" xfId="0" applyFill="1" applyBorder="1" applyAlignment="1">
      <alignment horizontal="left" vertical="center" wrapText="1" indent="2"/>
    </xf>
    <xf numFmtId="181" fontId="0" fillId="0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183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 indent="2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left" vertical="distributed" wrapText="1" indent="2"/>
    </xf>
    <xf numFmtId="181" fontId="0" fillId="33" borderId="17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justify" indent="2"/>
    </xf>
    <xf numFmtId="0" fontId="0" fillId="0" borderId="0" xfId="0" applyFill="1" applyBorder="1" applyAlignment="1">
      <alignment horizontal="left" vertical="center" wrapText="1" indent="2"/>
    </xf>
    <xf numFmtId="0" fontId="0" fillId="0" borderId="16" xfId="0" applyFont="1" applyFill="1" applyBorder="1" applyAlignment="1">
      <alignment horizontal="left" vertical="center" wrapText="1" indent="1"/>
    </xf>
    <xf numFmtId="49" fontId="0" fillId="0" borderId="12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181" fontId="0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2"/>
  <sheetViews>
    <sheetView tabSelected="1" view="pageBreakPreview" zoomScaleNormal="75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50.00390625" style="3" customWidth="1"/>
    <col min="2" max="2" width="25.375" style="3" customWidth="1"/>
    <col min="3" max="3" width="19.625" style="3" customWidth="1"/>
    <col min="4" max="16384" width="9.125" style="3" customWidth="1"/>
  </cols>
  <sheetData>
    <row r="1" spans="1:3" ht="12.75">
      <c r="A1" s="56"/>
      <c r="B1" s="65" t="s">
        <v>141</v>
      </c>
      <c r="C1" s="65"/>
    </row>
    <row r="2" spans="1:3" ht="12.75">
      <c r="A2" s="56"/>
      <c r="B2" s="58" t="s">
        <v>116</v>
      </c>
      <c r="C2" s="58"/>
    </row>
    <row r="3" spans="1:3" ht="12.75">
      <c r="A3" s="56"/>
      <c r="B3" s="64" t="s">
        <v>140</v>
      </c>
      <c r="C3" s="64"/>
    </row>
    <row r="4" spans="1:3" ht="12.75">
      <c r="A4" s="56"/>
      <c r="B4" s="56"/>
      <c r="C4" s="56"/>
    </row>
    <row r="5" spans="1:3" ht="12.75">
      <c r="A5" s="56"/>
      <c r="B5" s="57" t="s">
        <v>117</v>
      </c>
      <c r="C5" s="57"/>
    </row>
    <row r="6" spans="1:3" ht="12.75">
      <c r="A6" s="56"/>
      <c r="B6" s="58" t="s">
        <v>116</v>
      </c>
      <c r="C6" s="58"/>
    </row>
    <row r="7" spans="1:3" ht="12.75">
      <c r="A7" s="56"/>
      <c r="B7" s="59" t="s">
        <v>139</v>
      </c>
      <c r="C7" s="59"/>
    </row>
    <row r="8" spans="1:3" ht="12.75">
      <c r="A8" s="56"/>
      <c r="B8" s="59"/>
      <c r="C8" s="59"/>
    </row>
    <row r="9" spans="1:3" ht="25.5" customHeight="1">
      <c r="A9" s="60" t="s">
        <v>55</v>
      </c>
      <c r="B9" s="60"/>
      <c r="C9" s="61"/>
    </row>
    <row r="10" spans="1:3" ht="6.75" customHeight="1">
      <c r="A10" s="62"/>
      <c r="B10" s="63"/>
      <c r="C10" s="63"/>
    </row>
    <row r="11" spans="1:3" ht="42.75" customHeight="1">
      <c r="A11" s="10" t="s">
        <v>29</v>
      </c>
      <c r="B11" s="9" t="s">
        <v>30</v>
      </c>
      <c r="C11" s="9" t="s">
        <v>46</v>
      </c>
    </row>
    <row r="12" spans="1:3" ht="12.75">
      <c r="A12" s="11">
        <v>1</v>
      </c>
      <c r="B12" s="8">
        <v>2</v>
      </c>
      <c r="C12" s="8">
        <v>3</v>
      </c>
    </row>
    <row r="13" spans="1:3" ht="12.75">
      <c r="A13" s="5"/>
      <c r="B13" s="5"/>
      <c r="C13" s="5"/>
    </row>
    <row r="14" spans="1:3" ht="21" customHeight="1">
      <c r="A14" s="13" t="s">
        <v>39</v>
      </c>
      <c r="B14" s="31" t="s">
        <v>13</v>
      </c>
      <c r="C14" s="6">
        <f>C16+C19+C22+C26+C30+C35+C41+C44+C38</f>
        <v>132366.8</v>
      </c>
    </row>
    <row r="15" spans="1:3" ht="12.75">
      <c r="A15" s="13"/>
      <c r="B15" s="31"/>
      <c r="C15" s="7"/>
    </row>
    <row r="16" spans="1:3" ht="16.5" customHeight="1">
      <c r="A16" s="14" t="s">
        <v>10</v>
      </c>
      <c r="B16" s="32" t="s">
        <v>14</v>
      </c>
      <c r="C16" s="7">
        <f>C17</f>
        <v>90314</v>
      </c>
    </row>
    <row r="17" spans="1:3" ht="18" customHeight="1">
      <c r="A17" s="15" t="s">
        <v>0</v>
      </c>
      <c r="B17" s="32" t="s">
        <v>15</v>
      </c>
      <c r="C17" s="7">
        <v>90314</v>
      </c>
    </row>
    <row r="18" spans="1:3" ht="12.75" customHeight="1">
      <c r="A18" s="15"/>
      <c r="B18" s="32"/>
      <c r="C18" s="7"/>
    </row>
    <row r="19" spans="1:3" ht="44.25" customHeight="1">
      <c r="A19" s="16" t="s">
        <v>3</v>
      </c>
      <c r="B19" s="32" t="s">
        <v>16</v>
      </c>
      <c r="C19" s="7">
        <f>C20</f>
        <v>14004.4</v>
      </c>
    </row>
    <row r="20" spans="1:3" ht="29.25" customHeight="1">
      <c r="A20" s="15" t="s">
        <v>4</v>
      </c>
      <c r="B20" s="32" t="s">
        <v>17</v>
      </c>
      <c r="C20" s="7">
        <v>14004.4</v>
      </c>
    </row>
    <row r="21" spans="1:3" ht="13.5" customHeight="1">
      <c r="A21" s="15"/>
      <c r="B21" s="32"/>
      <c r="C21" s="7"/>
    </row>
    <row r="22" spans="1:3" ht="18" customHeight="1">
      <c r="A22" s="16" t="s">
        <v>1</v>
      </c>
      <c r="B22" s="32" t="s">
        <v>18</v>
      </c>
      <c r="C22" s="7">
        <f>C23+C24</f>
        <v>13278</v>
      </c>
    </row>
    <row r="23" spans="1:3" ht="30" customHeight="1">
      <c r="A23" s="15" t="s">
        <v>56</v>
      </c>
      <c r="B23" s="32" t="s">
        <v>57</v>
      </c>
      <c r="C23" s="7">
        <v>13235</v>
      </c>
    </row>
    <row r="24" spans="1:3" ht="18" customHeight="1">
      <c r="A24" s="15" t="s">
        <v>58</v>
      </c>
      <c r="B24" s="32" t="s">
        <v>59</v>
      </c>
      <c r="C24" s="7">
        <v>43</v>
      </c>
    </row>
    <row r="25" spans="1:3" ht="15" customHeight="1">
      <c r="A25" s="15"/>
      <c r="B25" s="32"/>
      <c r="C25" s="7"/>
    </row>
    <row r="26" spans="1:3" ht="16.5" customHeight="1">
      <c r="A26" s="16" t="s">
        <v>35</v>
      </c>
      <c r="B26" s="32" t="s">
        <v>19</v>
      </c>
      <c r="C26" s="7">
        <f>C27+C28</f>
        <v>2255</v>
      </c>
    </row>
    <row r="27" spans="1:3" ht="41.25" customHeight="1">
      <c r="A27" s="15" t="s">
        <v>60</v>
      </c>
      <c r="B27" s="32" t="s">
        <v>61</v>
      </c>
      <c r="C27" s="7">
        <v>1815</v>
      </c>
    </row>
    <row r="28" spans="1:3" ht="42.75" customHeight="1">
      <c r="A28" s="15" t="s">
        <v>9</v>
      </c>
      <c r="B28" s="32" t="s">
        <v>20</v>
      </c>
      <c r="C28" s="7">
        <v>440</v>
      </c>
    </row>
    <row r="29" spans="1:3" ht="15.75" customHeight="1">
      <c r="A29" s="15"/>
      <c r="B29" s="32"/>
      <c r="C29" s="7"/>
    </row>
    <row r="30" spans="1:3" ht="46.5" customHeight="1">
      <c r="A30" s="14" t="s">
        <v>5</v>
      </c>
      <c r="B30" s="32" t="s">
        <v>21</v>
      </c>
      <c r="C30" s="7">
        <f>C31+C32+C33</f>
        <v>6979</v>
      </c>
    </row>
    <row r="31" spans="1:3" ht="91.5" customHeight="1">
      <c r="A31" s="15" t="s">
        <v>40</v>
      </c>
      <c r="B31" s="32" t="s">
        <v>22</v>
      </c>
      <c r="C31" s="7">
        <v>4140</v>
      </c>
    </row>
    <row r="32" spans="1:3" ht="33" customHeight="1">
      <c r="A32" s="15" t="s">
        <v>6</v>
      </c>
      <c r="B32" s="32" t="s">
        <v>23</v>
      </c>
      <c r="C32" s="7">
        <f>35+275</f>
        <v>310</v>
      </c>
    </row>
    <row r="33" spans="1:3" ht="81" customHeight="1">
      <c r="A33" s="15" t="s">
        <v>62</v>
      </c>
      <c r="B33" s="32" t="s">
        <v>53</v>
      </c>
      <c r="C33" s="7">
        <f>2000+529</f>
        <v>2529</v>
      </c>
    </row>
    <row r="34" spans="1:3" ht="14.25" customHeight="1">
      <c r="A34" s="15"/>
      <c r="B34" s="32"/>
      <c r="C34" s="7"/>
    </row>
    <row r="35" spans="1:3" ht="32.25" customHeight="1">
      <c r="A35" s="16" t="s">
        <v>11</v>
      </c>
      <c r="B35" s="32" t="s">
        <v>24</v>
      </c>
      <c r="C35" s="7">
        <f>C36</f>
        <v>776</v>
      </c>
    </row>
    <row r="36" spans="1:3" ht="28.5" customHeight="1">
      <c r="A36" s="15" t="s">
        <v>2</v>
      </c>
      <c r="B36" s="32" t="s">
        <v>25</v>
      </c>
      <c r="C36" s="7">
        <v>776</v>
      </c>
    </row>
    <row r="37" spans="1:3" ht="15.75" customHeight="1">
      <c r="A37" s="15"/>
      <c r="B37" s="32"/>
      <c r="C37" s="7"/>
    </row>
    <row r="38" spans="1:3" ht="30" customHeight="1">
      <c r="A38" s="16" t="s">
        <v>112</v>
      </c>
      <c r="B38" s="32" t="s">
        <v>113</v>
      </c>
      <c r="C38" s="7">
        <f>C39</f>
        <v>1980.4</v>
      </c>
    </row>
    <row r="39" spans="1:3" ht="18.75" customHeight="1">
      <c r="A39" s="15" t="s">
        <v>114</v>
      </c>
      <c r="B39" s="32" t="s">
        <v>115</v>
      </c>
      <c r="C39" s="7">
        <f>10+1970.2+0.2</f>
        <v>1980.4</v>
      </c>
    </row>
    <row r="40" spans="1:3" ht="15.75" customHeight="1">
      <c r="A40" s="15"/>
      <c r="B40" s="32"/>
      <c r="C40" s="7"/>
    </row>
    <row r="41" spans="1:3" ht="32.25" customHeight="1">
      <c r="A41" s="16" t="s">
        <v>12</v>
      </c>
      <c r="B41" s="32" t="s">
        <v>26</v>
      </c>
      <c r="C41" s="7">
        <f>C42</f>
        <v>80</v>
      </c>
    </row>
    <row r="42" spans="1:3" ht="42.75" customHeight="1">
      <c r="A42" s="15" t="s">
        <v>54</v>
      </c>
      <c r="B42" s="32" t="s">
        <v>34</v>
      </c>
      <c r="C42" s="7">
        <v>80</v>
      </c>
    </row>
    <row r="43" spans="1:3" ht="13.5" customHeight="1">
      <c r="A43" s="15"/>
      <c r="B43" s="32"/>
      <c r="C43" s="7"/>
    </row>
    <row r="44" spans="1:3" ht="19.5" customHeight="1">
      <c r="A44" s="16" t="s">
        <v>7</v>
      </c>
      <c r="B44" s="32" t="s">
        <v>27</v>
      </c>
      <c r="C44" s="48">
        <f>SUM(C45:C50)</f>
        <v>2700</v>
      </c>
    </row>
    <row r="45" spans="1:3" ht="68.25" customHeight="1">
      <c r="A45" s="15" t="s">
        <v>97</v>
      </c>
      <c r="B45" s="32" t="s">
        <v>98</v>
      </c>
      <c r="C45" s="7">
        <v>10</v>
      </c>
    </row>
    <row r="46" spans="1:3" ht="44.25" customHeight="1">
      <c r="A46" s="15" t="s">
        <v>32</v>
      </c>
      <c r="B46" s="32" t="s">
        <v>31</v>
      </c>
      <c r="C46" s="7">
        <v>10</v>
      </c>
    </row>
    <row r="47" spans="1:3" ht="118.5" customHeight="1">
      <c r="A47" s="15" t="s">
        <v>45</v>
      </c>
      <c r="B47" s="32" t="s">
        <v>43</v>
      </c>
      <c r="C47" s="7">
        <v>300</v>
      </c>
    </row>
    <row r="48" spans="1:3" ht="56.25" customHeight="1">
      <c r="A48" s="15" t="s">
        <v>99</v>
      </c>
      <c r="B48" s="32" t="s">
        <v>100</v>
      </c>
      <c r="C48" s="7">
        <v>650</v>
      </c>
    </row>
    <row r="49" spans="1:3" ht="77.25" customHeight="1">
      <c r="A49" s="15" t="s">
        <v>101</v>
      </c>
      <c r="B49" s="32" t="s">
        <v>102</v>
      </c>
      <c r="C49" s="7">
        <v>17</v>
      </c>
    </row>
    <row r="50" spans="1:3" ht="29.25" customHeight="1">
      <c r="A50" s="15" t="s">
        <v>38</v>
      </c>
      <c r="B50" s="32" t="s">
        <v>36</v>
      </c>
      <c r="C50" s="7">
        <v>1713</v>
      </c>
    </row>
    <row r="51" spans="1:3" ht="12" customHeight="1">
      <c r="A51" s="15"/>
      <c r="B51" s="21"/>
      <c r="C51" s="7"/>
    </row>
    <row r="52" spans="1:3" ht="21.75" customHeight="1">
      <c r="A52" s="22" t="s">
        <v>8</v>
      </c>
      <c r="B52" s="23" t="s">
        <v>28</v>
      </c>
      <c r="C52" s="24">
        <f>C54+C104+C107+C101</f>
        <v>881823.4</v>
      </c>
    </row>
    <row r="53" spans="1:3" ht="11.25" customHeight="1">
      <c r="A53" s="25"/>
      <c r="B53" s="19"/>
      <c r="C53" s="26"/>
    </row>
    <row r="54" spans="1:3" ht="45" customHeight="1">
      <c r="A54" s="25" t="s">
        <v>41</v>
      </c>
      <c r="B54" s="19" t="s">
        <v>37</v>
      </c>
      <c r="C54" s="26">
        <f>C55+C58+C80+C95</f>
        <v>884917.4</v>
      </c>
    </row>
    <row r="55" spans="1:3" ht="32.25" customHeight="1">
      <c r="A55" s="27" t="s">
        <v>48</v>
      </c>
      <c r="B55" s="19" t="s">
        <v>47</v>
      </c>
      <c r="C55" s="7">
        <f>SUM(C56:C56)</f>
        <v>114001.9</v>
      </c>
    </row>
    <row r="56" spans="1:3" ht="29.25" customHeight="1">
      <c r="A56" s="17" t="s">
        <v>64</v>
      </c>
      <c r="B56" s="19" t="s">
        <v>63</v>
      </c>
      <c r="C56" s="7">
        <v>114001.9</v>
      </c>
    </row>
    <row r="57" spans="1:3" ht="11.25" customHeight="1">
      <c r="A57" s="17"/>
      <c r="B57" s="19"/>
      <c r="C57" s="26"/>
    </row>
    <row r="58" spans="1:3" ht="25.5">
      <c r="A58" s="27" t="s">
        <v>44</v>
      </c>
      <c r="B58" s="19" t="s">
        <v>52</v>
      </c>
      <c r="C58" s="26">
        <f>SUM(C60:C66)</f>
        <v>269081.9</v>
      </c>
    </row>
    <row r="59" spans="1:3" ht="12.75">
      <c r="A59" s="27"/>
      <c r="B59" s="47"/>
      <c r="C59" s="26"/>
    </row>
    <row r="60" spans="1:3" ht="25.5">
      <c r="A60" s="29" t="s">
        <v>120</v>
      </c>
      <c r="B60" s="34" t="s">
        <v>119</v>
      </c>
      <c r="C60" s="26">
        <f>6384.5+1743.8</f>
        <v>8128.3</v>
      </c>
    </row>
    <row r="61" spans="1:3" ht="98.25" customHeight="1">
      <c r="A61" s="29" t="s">
        <v>71</v>
      </c>
      <c r="B61" s="34" t="s">
        <v>72</v>
      </c>
      <c r="C61" s="7">
        <v>1571.9</v>
      </c>
    </row>
    <row r="62" spans="1:3" ht="54" customHeight="1">
      <c r="A62" s="50" t="s">
        <v>130</v>
      </c>
      <c r="B62" s="34" t="s">
        <v>129</v>
      </c>
      <c r="C62" s="7">
        <v>1590</v>
      </c>
    </row>
    <row r="63" spans="1:3" ht="36" customHeight="1">
      <c r="A63" s="29" t="s">
        <v>121</v>
      </c>
      <c r="B63" s="34" t="s">
        <v>122</v>
      </c>
      <c r="C63" s="7">
        <v>75.2</v>
      </c>
    </row>
    <row r="64" spans="1:3" ht="58.5" customHeight="1">
      <c r="A64" s="29" t="s">
        <v>128</v>
      </c>
      <c r="B64" s="49" t="s">
        <v>127</v>
      </c>
      <c r="C64" s="7">
        <f>4515+796.8</f>
        <v>5311.8</v>
      </c>
    </row>
    <row r="65" spans="1:3" ht="83.25" customHeight="1">
      <c r="A65" s="29" t="s">
        <v>123</v>
      </c>
      <c r="B65" s="49" t="s">
        <v>124</v>
      </c>
      <c r="C65" s="7">
        <v>467.7</v>
      </c>
    </row>
    <row r="66" spans="1:3" ht="24.75" customHeight="1">
      <c r="A66" s="29" t="s">
        <v>118</v>
      </c>
      <c r="B66" s="21" t="s">
        <v>92</v>
      </c>
      <c r="C66" s="7">
        <f>SUM(C67:C78)</f>
        <v>251937.00000000003</v>
      </c>
    </row>
    <row r="67" spans="1:3" ht="29.25" customHeight="1">
      <c r="A67" s="29" t="s">
        <v>65</v>
      </c>
      <c r="B67" s="33"/>
      <c r="C67" s="7">
        <v>181397.3</v>
      </c>
    </row>
    <row r="68" spans="1:3" ht="121.5" customHeight="1">
      <c r="A68" s="29" t="s">
        <v>66</v>
      </c>
      <c r="B68" s="21"/>
      <c r="C68" s="7">
        <v>32.6</v>
      </c>
    </row>
    <row r="69" spans="1:3" ht="57.75" customHeight="1">
      <c r="A69" s="29" t="s">
        <v>67</v>
      </c>
      <c r="B69" s="21"/>
      <c r="C69" s="7">
        <v>397.2</v>
      </c>
    </row>
    <row r="70" spans="1:3" ht="43.5" customHeight="1">
      <c r="A70" s="29" t="s">
        <v>68</v>
      </c>
      <c r="B70" s="21"/>
      <c r="C70" s="7">
        <f>185.8+456.8</f>
        <v>642.6</v>
      </c>
    </row>
    <row r="71" spans="1:3" ht="43.5" customHeight="1">
      <c r="A71" s="29" t="s">
        <v>69</v>
      </c>
      <c r="B71" s="21"/>
      <c r="C71" s="7">
        <v>3475.9</v>
      </c>
    </row>
    <row r="72" spans="1:3" ht="84.75" customHeight="1">
      <c r="A72" s="29" t="s">
        <v>70</v>
      </c>
      <c r="B72" s="33"/>
      <c r="C72" s="26">
        <v>266.6</v>
      </c>
    </row>
    <row r="73" spans="1:3" ht="109.5" customHeight="1">
      <c r="A73" s="29" t="s">
        <v>103</v>
      </c>
      <c r="B73" s="33"/>
      <c r="C73" s="26">
        <f>11000+3500+2000+2000+13000+13000</f>
        <v>44500</v>
      </c>
    </row>
    <row r="74" spans="1:3" ht="57.75" customHeight="1">
      <c r="A74" s="29" t="s">
        <v>125</v>
      </c>
      <c r="B74" s="33"/>
      <c r="C74" s="26">
        <v>370</v>
      </c>
    </row>
    <row r="75" spans="1:3" ht="43.5" customHeight="1">
      <c r="A75" s="29" t="s">
        <v>126</v>
      </c>
      <c r="B75" s="33"/>
      <c r="C75" s="26">
        <v>50</v>
      </c>
    </row>
    <row r="76" spans="1:3" ht="56.25" customHeight="1">
      <c r="A76" s="29" t="s">
        <v>137</v>
      </c>
      <c r="B76" s="33"/>
      <c r="C76" s="26">
        <v>2857.7</v>
      </c>
    </row>
    <row r="77" spans="1:3" ht="45" customHeight="1">
      <c r="A77" s="29" t="s">
        <v>138</v>
      </c>
      <c r="B77" s="33"/>
      <c r="C77" s="26">
        <v>17765.7</v>
      </c>
    </row>
    <row r="78" spans="1:3" ht="53.25" customHeight="1">
      <c r="A78" s="29" t="s">
        <v>135</v>
      </c>
      <c r="B78" s="33"/>
      <c r="C78" s="26">
        <v>181.4</v>
      </c>
    </row>
    <row r="79" spans="1:3" ht="13.5" customHeight="1">
      <c r="A79" s="17"/>
      <c r="B79" s="19"/>
      <c r="C79" s="26"/>
    </row>
    <row r="80" spans="1:3" ht="33.75" customHeight="1">
      <c r="A80" s="27" t="s">
        <v>50</v>
      </c>
      <c r="B80" s="20" t="s">
        <v>49</v>
      </c>
      <c r="C80" s="7">
        <f>C91+C81+C89+C90+C92</f>
        <v>477913.2</v>
      </c>
    </row>
    <row r="81" spans="1:3" ht="45" customHeight="1">
      <c r="A81" s="35" t="s">
        <v>74</v>
      </c>
      <c r="B81" s="21" t="s">
        <v>85</v>
      </c>
      <c r="C81" s="7">
        <f>SUM(C82:C88)</f>
        <v>9618.5</v>
      </c>
    </row>
    <row r="82" spans="1:3" ht="68.25" customHeight="1">
      <c r="A82" s="30" t="s">
        <v>75</v>
      </c>
      <c r="B82" s="21"/>
      <c r="C82" s="7">
        <v>4128.5</v>
      </c>
    </row>
    <row r="83" spans="1:3" ht="45" customHeight="1">
      <c r="A83" s="36" t="s">
        <v>76</v>
      </c>
      <c r="B83" s="21"/>
      <c r="C83" s="7">
        <v>304.7</v>
      </c>
    </row>
    <row r="84" spans="1:3" ht="53.25" customHeight="1">
      <c r="A84" s="30" t="s">
        <v>77</v>
      </c>
      <c r="B84" s="21"/>
      <c r="C84" s="7">
        <v>1218.7</v>
      </c>
    </row>
    <row r="85" spans="1:3" ht="45.75" customHeight="1">
      <c r="A85" s="30" t="s">
        <v>78</v>
      </c>
      <c r="B85" s="21"/>
      <c r="C85" s="7">
        <v>875</v>
      </c>
    </row>
    <row r="86" spans="1:3" ht="54" customHeight="1">
      <c r="A86" s="30" t="s">
        <v>79</v>
      </c>
      <c r="B86" s="21"/>
      <c r="C86" s="7">
        <v>3046.6</v>
      </c>
    </row>
    <row r="87" spans="1:3" ht="81.75" customHeight="1">
      <c r="A87" s="30" t="s">
        <v>80</v>
      </c>
      <c r="B87" s="21"/>
      <c r="C87" s="7">
        <v>20</v>
      </c>
    </row>
    <row r="88" spans="1:3" ht="45" customHeight="1">
      <c r="A88" s="30" t="s">
        <v>81</v>
      </c>
      <c r="B88" s="21"/>
      <c r="C88" s="7">
        <v>25</v>
      </c>
    </row>
    <row r="89" spans="1:3" ht="84.75" customHeight="1">
      <c r="A89" s="30" t="s">
        <v>82</v>
      </c>
      <c r="B89" s="34" t="s">
        <v>86</v>
      </c>
      <c r="C89" s="7">
        <f>5620.1-377.3</f>
        <v>5242.8</v>
      </c>
    </row>
    <row r="90" spans="1:3" ht="72" customHeight="1">
      <c r="A90" s="37" t="s">
        <v>88</v>
      </c>
      <c r="B90" s="38" t="s">
        <v>87</v>
      </c>
      <c r="C90" s="7">
        <f>1042.2+480.6+1549.8-150.2</f>
        <v>2922.4000000000005</v>
      </c>
    </row>
    <row r="91" spans="1:3" ht="47.25" customHeight="1">
      <c r="A91" s="30" t="s">
        <v>73</v>
      </c>
      <c r="B91" s="21" t="s">
        <v>96</v>
      </c>
      <c r="C91" s="7">
        <v>1816.2</v>
      </c>
    </row>
    <row r="92" spans="1:3" ht="34.5" customHeight="1">
      <c r="A92" s="30" t="s">
        <v>83</v>
      </c>
      <c r="B92" s="21" t="s">
        <v>93</v>
      </c>
      <c r="C92" s="7">
        <f>C93</f>
        <v>458313.3</v>
      </c>
    </row>
    <row r="93" spans="1:3" ht="34.5" customHeight="1">
      <c r="A93" s="30" t="s">
        <v>84</v>
      </c>
      <c r="B93" s="21"/>
      <c r="C93" s="7">
        <v>458313.3</v>
      </c>
    </row>
    <row r="94" spans="1:3" ht="12" customHeight="1">
      <c r="A94" s="28"/>
      <c r="B94" s="19"/>
      <c r="C94" s="7"/>
    </row>
    <row r="95" spans="1:3" ht="18.75" customHeight="1">
      <c r="A95" s="27" t="s">
        <v>33</v>
      </c>
      <c r="B95" s="19" t="s">
        <v>51</v>
      </c>
      <c r="C95" s="7">
        <f>C96+C97</f>
        <v>23920.4</v>
      </c>
    </row>
    <row r="96" spans="1:3" ht="72" customHeight="1">
      <c r="A96" s="39" t="s">
        <v>89</v>
      </c>
      <c r="B96" s="32" t="s">
        <v>94</v>
      </c>
      <c r="C96" s="7">
        <f>16799.9+600</f>
        <v>17399.9</v>
      </c>
    </row>
    <row r="97" spans="1:3" ht="28.5" customHeight="1">
      <c r="A97" s="40" t="s">
        <v>90</v>
      </c>
      <c r="B97" s="32" t="s">
        <v>95</v>
      </c>
      <c r="C97" s="41">
        <f>C98+C99</f>
        <v>6520.5</v>
      </c>
    </row>
    <row r="98" spans="1:3" ht="57" customHeight="1">
      <c r="A98" s="40" t="s">
        <v>91</v>
      </c>
      <c r="B98" s="32"/>
      <c r="C98" s="41">
        <v>8.2</v>
      </c>
    </row>
    <row r="99" spans="1:3" ht="41.25" customHeight="1">
      <c r="A99" s="51" t="s">
        <v>136</v>
      </c>
      <c r="B99" s="42"/>
      <c r="C99" s="41">
        <v>6512.3</v>
      </c>
    </row>
    <row r="100" spans="1:3" ht="14.25" customHeight="1">
      <c r="A100" s="51"/>
      <c r="B100" s="42"/>
      <c r="C100" s="41"/>
    </row>
    <row r="101" spans="1:3" ht="24" customHeight="1">
      <c r="A101" s="52" t="s">
        <v>131</v>
      </c>
      <c r="B101" s="53" t="s">
        <v>132</v>
      </c>
      <c r="C101" s="41">
        <f>C102</f>
        <v>400</v>
      </c>
    </row>
    <row r="102" spans="1:3" ht="28.5" customHeight="1">
      <c r="A102" s="30" t="s">
        <v>133</v>
      </c>
      <c r="B102" s="32" t="s">
        <v>134</v>
      </c>
      <c r="C102" s="41">
        <v>400</v>
      </c>
    </row>
    <row r="103" spans="1:3" ht="14.25" customHeight="1">
      <c r="A103" s="54"/>
      <c r="B103" s="42"/>
      <c r="C103" s="41"/>
    </row>
    <row r="104" spans="1:3" ht="93" customHeight="1">
      <c r="A104" s="45" t="s">
        <v>104</v>
      </c>
      <c r="B104" s="42" t="s">
        <v>105</v>
      </c>
      <c r="C104" s="41">
        <f>C105</f>
        <v>298.5</v>
      </c>
    </row>
    <row r="105" spans="1:3" ht="66" customHeight="1">
      <c r="A105" s="44" t="s">
        <v>106</v>
      </c>
      <c r="B105" s="42" t="s">
        <v>111</v>
      </c>
      <c r="C105" s="55">
        <v>298.5</v>
      </c>
    </row>
    <row r="106" spans="1:3" ht="14.25" customHeight="1" hidden="1">
      <c r="A106" s="44"/>
      <c r="B106" s="42"/>
      <c r="C106" s="41"/>
    </row>
    <row r="107" spans="1:3" ht="41.25" customHeight="1">
      <c r="A107" s="45" t="s">
        <v>107</v>
      </c>
      <c r="B107" s="42" t="s">
        <v>108</v>
      </c>
      <c r="C107" s="43">
        <f>C108</f>
        <v>-3792.5</v>
      </c>
    </row>
    <row r="108" spans="1:3" ht="54" customHeight="1">
      <c r="A108" s="46" t="s">
        <v>110</v>
      </c>
      <c r="B108" s="42" t="s">
        <v>109</v>
      </c>
      <c r="C108" s="43">
        <v>-3792.5</v>
      </c>
    </row>
    <row r="109" spans="1:3" ht="30" customHeight="1">
      <c r="A109" s="12" t="s">
        <v>42</v>
      </c>
      <c r="B109" s="2"/>
      <c r="C109" s="2">
        <f>C14+C52</f>
        <v>1014190.2</v>
      </c>
    </row>
    <row r="110" spans="1:2" ht="12.75">
      <c r="A110" s="4"/>
      <c r="B110" s="1"/>
    </row>
    <row r="112" ht="12.75">
      <c r="C112" s="18"/>
    </row>
  </sheetData>
  <sheetProtection/>
  <mergeCells count="3">
    <mergeCell ref="A9:C9"/>
    <mergeCell ref="B3:C3"/>
    <mergeCell ref="B1:C1"/>
  </mergeCells>
  <printOptions/>
  <pageMargins left="1.1811023622047245" right="0.3937007874015748" top="0.7874015748031497" bottom="0.7874015748031497" header="0.5118110236220472" footer="0.5118110236220472"/>
  <pageSetup fitToHeight="5" fitToWidth="1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Балашова О</cp:lastModifiedBy>
  <cp:lastPrinted>2017-06-16T08:58:56Z</cp:lastPrinted>
  <dcterms:created xsi:type="dcterms:W3CDTF">2004-09-13T07:20:24Z</dcterms:created>
  <dcterms:modified xsi:type="dcterms:W3CDTF">2017-09-13T06:33:41Z</dcterms:modified>
  <cp:category/>
  <cp:version/>
  <cp:contentType/>
  <cp:contentStatus/>
</cp:coreProperties>
</file>