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расчет 2016" sheetId="1" r:id="rId1"/>
  </sheets>
  <definedNames>
    <definedName name="_xlnm.Print_Titles" localSheetId="0">'расчет 2016'!$3:$3</definedName>
    <definedName name="_xlnm.Print_Area" localSheetId="0">'расчет 2016'!$A$1:$P$34</definedName>
  </definedNames>
  <calcPr fullCalcOnLoad="1"/>
</workbook>
</file>

<file path=xl/sharedStrings.xml><?xml version="1.0" encoding="utf-8"?>
<sst xmlns="http://schemas.openxmlformats.org/spreadsheetml/2006/main" count="63" uniqueCount="49">
  <si>
    <t xml:space="preserve">         НАИМЕНОВАНИЕ  ПОКАЗАТЕЛЕЙ            </t>
  </si>
  <si>
    <t>Субсидии</t>
  </si>
  <si>
    <t>Дотации</t>
  </si>
  <si>
    <t>Субвенции</t>
  </si>
  <si>
    <t>ВСЕГО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</si>
  <si>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</si>
  <si>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</si>
  <si>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</si>
  <si>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</si>
  <si>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</si>
  <si>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</si>
  <si>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</si>
  <si>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</si>
  <si>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</si>
  <si>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</si>
  <si>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</si>
  <si>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</si>
  <si>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</si>
  <si>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ПИНЕЖСКОЕ</t>
  </si>
  <si>
    <t>Осуществление государственных полномочий в сфере административных правонарушений</t>
  </si>
  <si>
    <t>Осуществление первичного воинского учета на территориях, где отсутствуют военные комиссариаты</t>
  </si>
  <si>
    <t>Софинансирование вопросов местного значения</t>
  </si>
  <si>
    <t>Мероприятия в сфере культуры, искусства и туризма</t>
  </si>
  <si>
    <t>Мероприятия в сфере молодежной политики</t>
  </si>
  <si>
    <t>Выравнивание бюджетной обеспеченности поселений за счет средств областного бюджета</t>
  </si>
  <si>
    <t>Выравнивание бюджетной обеспеченности поселений за счет средств районного бюджета</t>
  </si>
  <si>
    <t>Иные межбюджетные трансферты</t>
  </si>
  <si>
    <t>Осуществление части полномочий района по организации дорожной деятельности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</si>
  <si>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</si>
  <si>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Осуществление части полномочий района по организации библиотечного обслуживания населения, комплектованию и обеспечению сохранности библиотечных фондов библиотек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</si>
  <si>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</si>
  <si>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Сумма, тыс.рублей</t>
  </si>
  <si>
    <t>Исполнено</t>
  </si>
  <si>
    <t>Развитие территориального общественного самоуправления в Архангельской области</t>
  </si>
  <si>
    <t>Развитие территориального общественного самоуправления в Архангельской области (районный бюджет)</t>
  </si>
  <si>
    <t>Государственная поддержка муниципальных учреждений культуры</t>
  </si>
  <si>
    <t>Резервный фонд Правительства Архангельской области</t>
  </si>
  <si>
    <t>Развитие территорий вновь образованных муниципальных образований поселений</t>
  </si>
  <si>
    <t>Общественно значимые культурные мероприятия в рамках проекта "ЛЮБО-ДОРОГО"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</si>
  <si>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</t>
  </si>
  <si>
    <t>Общественно значимые культурные мероприятия в рамках проекта "ЛЮБО-ДОРОГО" (районный бюджет)</t>
  </si>
  <si>
    <t>Разработка генеральных планов и правил землепользования и застройки</t>
  </si>
  <si>
    <t>Отчет об исполнении районного бюджета по предоставлению межбюджетных трансфертов бюджетам муниципальных образований поселений за 2017 год</t>
  </si>
  <si>
    <t>Мероприятия в сфере обеспечения пожарной безопасности, осуществляемые органами местного самоуправления</t>
  </si>
  <si>
    <t>Оздоровление муниципальных финансов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</si>
  <si>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</si>
  <si>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Софинансирование мероприятий по проведению проверки достоверности определения сметной стоимости мероприятий по благоустройству территории муниципальных образований поселений</t>
  </si>
  <si>
    <t>Резервный фонд администрации муниципального образования "Пинежский муниципальный район"</t>
  </si>
  <si>
    <t>Приложение к пояснительной записке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</si>
</sst>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#,##0.000"/>
    <numFmt numFmtId="168" formatCode="_-* #,##0.00_р_._-;\-* #,##0.00_р_._-;_-* &quot;-&quot;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#,##0.000_ ;\-#,##0.000\ "/>
    <numFmt numFmtId="172" formatCode="_-* #,##0_р_._-;\-* #,##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??_р_._-;_-@_-"/>
    <numFmt numFmtId="176" formatCode="000"/>
    <numFmt numFmtId="177" formatCode="0000"/>
    <numFmt numFmtId="178" formatCode="0000000"/>
    <numFmt numFmtId="179" formatCode="_-* #,##0.0000_р_._-;\-* #,##0.0000_р_._-;_-* &quot;-&quot;??_р_._-;_-@_-"/>
    <numFmt numFmtId="180" formatCode="#,##0.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_-* #,##0.0_р_._-;\-* #,##0.0_р_._-;_-* &quot;-&quot;???_р_._-;_-@_-"/>
    <numFmt numFmtId="187" formatCode="0.0"/>
    <numFmt numFmtId="188" formatCode="_-* #,##0.00000_р_._-;\-* #,##0.00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8"/>
      <name val="Times New Roman Cyr"/>
      <family val="1"/>
    </font>
    <font>
      <sz val="6"/>
      <name val="Times New Roman Cyr"/>
      <family val="1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2"/>
    </font>
    <font>
      <sz val="12"/>
      <name val="Times New Roman Cyr"/>
      <family val="1"/>
    </font>
    <font>
      <sz val="14"/>
      <name val="Arial Cyr"/>
      <family val="2"/>
    </font>
    <font>
      <b/>
      <sz val="16"/>
      <name val="Arial Cyr"/>
      <family val="2"/>
    </font>
    <font>
      <sz val="10"/>
      <name val="Times New Roman Cyr"/>
      <family val="1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69" fontId="10" fillId="0" borderId="0" xfId="6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8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164" fontId="10" fillId="0" borderId="0" xfId="0" applyNumberFormat="1" applyFont="1" applyFill="1" applyBorder="1" applyAlignment="1" applyProtection="1">
      <alignment/>
      <protection locked="0"/>
    </xf>
    <xf numFmtId="187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1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14" fontId="10" fillId="0" borderId="0" xfId="0" applyNumberFormat="1" applyFont="1" applyFill="1" applyAlignment="1" applyProtection="1">
      <alignment/>
      <protection locked="0"/>
    </xf>
    <xf numFmtId="1" fontId="1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169" fontId="3" fillId="33" borderId="14" xfId="60" applyNumberFormat="1" applyFont="1" applyFill="1" applyBorder="1" applyAlignment="1" applyProtection="1">
      <alignment horizontal="center" vertical="center" wrapText="1"/>
      <protection locked="0"/>
    </xf>
    <xf numFmtId="169" fontId="13" fillId="0" borderId="10" xfId="60" applyNumberFormat="1" applyFont="1" applyFill="1" applyBorder="1" applyAlignment="1" applyProtection="1">
      <alignment horizontal="center" vertical="center"/>
      <protection locked="0"/>
    </xf>
    <xf numFmtId="169" fontId="13" fillId="34" borderId="14" xfId="60" applyNumberFormat="1" applyFont="1" applyFill="1" applyBorder="1" applyAlignment="1" applyProtection="1">
      <alignment horizontal="center" vertical="center" wrapText="1"/>
      <protection locked="0"/>
    </xf>
    <xf numFmtId="169" fontId="3" fillId="33" borderId="10" xfId="60" applyNumberFormat="1" applyFont="1" applyFill="1" applyBorder="1" applyAlignment="1" applyProtection="1">
      <alignment horizontal="center" vertical="center"/>
      <protection locked="0"/>
    </xf>
    <xf numFmtId="169" fontId="3" fillId="33" borderId="14" xfId="60" applyNumberFormat="1" applyFont="1" applyFill="1" applyBorder="1" applyAlignment="1" applyProtection="1">
      <alignment horizontal="center" vertical="center"/>
      <protection locked="0"/>
    </xf>
    <xf numFmtId="1" fontId="1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169" fontId="3" fillId="33" borderId="10" xfId="60" applyNumberFormat="1" applyFont="1" applyFill="1" applyBorder="1" applyAlignment="1" applyProtection="1">
      <alignment horizontal="center" vertical="center"/>
      <protection locked="0"/>
    </xf>
    <xf numFmtId="169" fontId="3" fillId="33" borderId="14" xfId="60" applyNumberFormat="1" applyFont="1" applyFill="1" applyBorder="1" applyAlignment="1" applyProtection="1">
      <alignment horizontal="center" vertical="center"/>
      <protection locked="0"/>
    </xf>
    <xf numFmtId="169" fontId="3" fillId="33" borderId="10" xfId="6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87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14" fillId="35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view="pageBreakPreview" zoomScale="60" zoomScaleNormal="70" zoomScalePageLayoutView="0" workbookViewId="0" topLeftCell="A1">
      <pane xSplit="1" ySplit="3" topLeftCell="L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" sqref="P2"/>
    </sheetView>
  </sheetViews>
  <sheetFormatPr defaultColWidth="9.00390625" defaultRowHeight="12.75"/>
  <cols>
    <col min="1" max="1" width="66.75390625" style="1" customWidth="1"/>
    <col min="2" max="2" width="17.125" style="1" customWidth="1"/>
    <col min="3" max="3" width="16.75390625" style="1" customWidth="1"/>
    <col min="4" max="4" width="16.25390625" style="1" customWidth="1"/>
    <col min="5" max="5" width="16.875" style="1" customWidth="1"/>
    <col min="6" max="6" width="17.25390625" style="1" customWidth="1"/>
    <col min="7" max="7" width="20.875" style="1" customWidth="1"/>
    <col min="8" max="8" width="17.25390625" style="1" customWidth="1"/>
    <col min="9" max="9" width="19.125" style="1" customWidth="1"/>
    <col min="10" max="10" width="18.75390625" style="1" customWidth="1"/>
    <col min="11" max="11" width="21.875" style="1" customWidth="1"/>
    <col min="12" max="13" width="16.25390625" style="1" customWidth="1"/>
    <col min="14" max="14" width="19.625" style="1" customWidth="1"/>
    <col min="15" max="15" width="17.00390625" style="1" customWidth="1"/>
    <col min="16" max="16" width="17.875" style="46" customWidth="1"/>
    <col min="17" max="17" width="15.375" style="1" customWidth="1"/>
    <col min="18" max="18" width="16.625" style="1" customWidth="1"/>
    <col min="19" max="19" width="8.375" style="1" customWidth="1"/>
    <col min="20" max="16384" width="9.125" style="1" customWidth="1"/>
  </cols>
  <sheetData>
    <row r="1" spans="15:16" ht="12.75">
      <c r="O1" s="48" t="s">
        <v>48</v>
      </c>
      <c r="P1" s="48"/>
    </row>
    <row r="2" spans="1:19" ht="34.5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7"/>
      <c r="Q2" s="2"/>
      <c r="R2" s="2"/>
      <c r="S2" s="2"/>
    </row>
    <row r="3" spans="1:23" ht="33.75" customHeight="1" thickBot="1">
      <c r="A3" s="28" t="s">
        <v>0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14</v>
      </c>
      <c r="L3" s="28" t="s">
        <v>15</v>
      </c>
      <c r="M3" s="28" t="s">
        <v>16</v>
      </c>
      <c r="N3" s="28" t="s">
        <v>17</v>
      </c>
      <c r="O3" s="28" t="s">
        <v>18</v>
      </c>
      <c r="P3" s="29" t="s">
        <v>31</v>
      </c>
      <c r="Q3" s="3"/>
      <c r="R3" s="3"/>
      <c r="S3" s="3"/>
      <c r="T3" s="4"/>
      <c r="U3" s="4"/>
      <c r="V3" s="4"/>
      <c r="W3" s="4"/>
    </row>
    <row r="4" spans="1:23" ht="33.75" customHeight="1">
      <c r="A4" s="36"/>
      <c r="B4" s="36" t="s">
        <v>32</v>
      </c>
      <c r="C4" s="36" t="s">
        <v>32</v>
      </c>
      <c r="D4" s="36" t="s">
        <v>32</v>
      </c>
      <c r="E4" s="36" t="s">
        <v>32</v>
      </c>
      <c r="F4" s="36" t="s">
        <v>32</v>
      </c>
      <c r="G4" s="36" t="s">
        <v>32</v>
      </c>
      <c r="H4" s="36" t="s">
        <v>32</v>
      </c>
      <c r="I4" s="36" t="s">
        <v>32</v>
      </c>
      <c r="J4" s="36" t="s">
        <v>32</v>
      </c>
      <c r="K4" s="36" t="s">
        <v>32</v>
      </c>
      <c r="L4" s="36" t="s">
        <v>32</v>
      </c>
      <c r="M4" s="36" t="s">
        <v>32</v>
      </c>
      <c r="N4" s="36" t="s">
        <v>32</v>
      </c>
      <c r="O4" s="36" t="s">
        <v>32</v>
      </c>
      <c r="P4" s="37" t="s">
        <v>4</v>
      </c>
      <c r="Q4" s="3"/>
      <c r="R4" s="3"/>
      <c r="S4" s="3"/>
      <c r="T4" s="4"/>
      <c r="U4" s="4"/>
      <c r="V4" s="4"/>
      <c r="W4" s="4"/>
    </row>
    <row r="5" spans="1:23" ht="45.75" customHeight="1">
      <c r="A5" s="24" t="s">
        <v>2</v>
      </c>
      <c r="B5" s="40">
        <f>B6+B7</f>
        <v>354.4</v>
      </c>
      <c r="C5" s="40">
        <f>C6+C7</f>
        <v>875.1</v>
      </c>
      <c r="D5" s="40">
        <f aca="true" t="shared" si="0" ref="D5:O5">D6+D7</f>
        <v>277.3</v>
      </c>
      <c r="E5" s="40">
        <f t="shared" si="0"/>
        <v>306.8</v>
      </c>
      <c r="F5" s="40">
        <f t="shared" si="0"/>
        <v>173.4</v>
      </c>
      <c r="G5" s="40">
        <f t="shared" si="0"/>
        <v>672.3</v>
      </c>
      <c r="H5" s="40">
        <f t="shared" si="0"/>
        <v>294.9</v>
      </c>
      <c r="I5" s="40">
        <f t="shared" si="0"/>
        <v>1033.4</v>
      </c>
      <c r="J5" s="40">
        <f t="shared" si="0"/>
        <v>196.20000000000002</v>
      </c>
      <c r="K5" s="40">
        <f t="shared" si="0"/>
        <v>426.9</v>
      </c>
      <c r="L5" s="40">
        <f t="shared" si="0"/>
        <v>409.1</v>
      </c>
      <c r="M5" s="40">
        <f t="shared" si="0"/>
        <v>598.5</v>
      </c>
      <c r="N5" s="40">
        <f t="shared" si="0"/>
        <v>665.9</v>
      </c>
      <c r="O5" s="40">
        <f t="shared" si="0"/>
        <v>1231.7</v>
      </c>
      <c r="P5" s="31">
        <f>SUM(B5:O5)</f>
        <v>7515.9</v>
      </c>
      <c r="Q5" s="5"/>
      <c r="R5" s="5"/>
      <c r="S5" s="3"/>
      <c r="T5" s="4"/>
      <c r="U5" s="4"/>
      <c r="V5" s="4"/>
      <c r="W5" s="4"/>
    </row>
    <row r="6" spans="1:22" ht="41.25" customHeight="1">
      <c r="A6" s="22" t="s">
        <v>24</v>
      </c>
      <c r="B6" s="32">
        <v>80.1</v>
      </c>
      <c r="C6" s="32">
        <v>246.5</v>
      </c>
      <c r="D6" s="32">
        <v>277.3</v>
      </c>
      <c r="E6" s="32">
        <v>213.8</v>
      </c>
      <c r="F6" s="32">
        <v>60.9</v>
      </c>
      <c r="G6" s="32">
        <v>173.4</v>
      </c>
      <c r="H6" s="32">
        <v>77.4</v>
      </c>
      <c r="I6" s="32">
        <v>1033.4</v>
      </c>
      <c r="J6" s="32">
        <v>42.9</v>
      </c>
      <c r="K6" s="32">
        <v>378.2</v>
      </c>
      <c r="L6" s="32">
        <v>409.1</v>
      </c>
      <c r="M6" s="32">
        <v>286.3</v>
      </c>
      <c r="N6" s="32">
        <v>118.6</v>
      </c>
      <c r="O6" s="32">
        <v>730.6</v>
      </c>
      <c r="P6" s="33">
        <f aca="true" t="shared" si="1" ref="P6:P30">SUM(B6:O6)</f>
        <v>4128.5</v>
      </c>
      <c r="Q6" s="6"/>
      <c r="R6" s="6"/>
      <c r="S6" s="7"/>
      <c r="T6" s="8"/>
      <c r="U6" s="8"/>
      <c r="V6" s="8"/>
    </row>
    <row r="7" spans="1:22" ht="41.25" customHeight="1">
      <c r="A7" s="22" t="s">
        <v>25</v>
      </c>
      <c r="B7" s="32">
        <v>274.3</v>
      </c>
      <c r="C7" s="32">
        <v>628.6</v>
      </c>
      <c r="D7" s="32">
        <v>0</v>
      </c>
      <c r="E7" s="32">
        <v>93</v>
      </c>
      <c r="F7" s="32">
        <v>112.5</v>
      </c>
      <c r="G7" s="32">
        <v>498.9</v>
      </c>
      <c r="H7" s="32">
        <v>217.5</v>
      </c>
      <c r="I7" s="32">
        <v>0</v>
      </c>
      <c r="J7" s="32">
        <v>153.3</v>
      </c>
      <c r="K7" s="32">
        <v>48.7</v>
      </c>
      <c r="L7" s="32">
        <v>0</v>
      </c>
      <c r="M7" s="32">
        <v>312.2</v>
      </c>
      <c r="N7" s="32">
        <v>547.3</v>
      </c>
      <c r="O7" s="32">
        <v>501.1</v>
      </c>
      <c r="P7" s="33">
        <f t="shared" si="1"/>
        <v>3387.4</v>
      </c>
      <c r="Q7" s="6"/>
      <c r="R7" s="6"/>
      <c r="S7" s="7"/>
      <c r="T7" s="8"/>
      <c r="U7" s="8"/>
      <c r="V7" s="8"/>
    </row>
    <row r="8" spans="1:17" s="9" customFormat="1" ht="44.25" customHeight="1">
      <c r="A8" s="25" t="s">
        <v>1</v>
      </c>
      <c r="B8" s="34">
        <f aca="true" t="shared" si="2" ref="B8:O8">SUM(B9:B20)</f>
        <v>1715.7</v>
      </c>
      <c r="C8" s="34">
        <f t="shared" si="2"/>
        <v>4051</v>
      </c>
      <c r="D8" s="34">
        <f t="shared" si="2"/>
        <v>3240.7</v>
      </c>
      <c r="E8" s="34">
        <f t="shared" si="2"/>
        <v>2219</v>
      </c>
      <c r="F8" s="34">
        <f t="shared" si="2"/>
        <v>1994.8</v>
      </c>
      <c r="G8" s="34">
        <f t="shared" si="2"/>
        <v>3400.5</v>
      </c>
      <c r="H8" s="34">
        <f t="shared" si="2"/>
        <v>2221.5</v>
      </c>
      <c r="I8" s="34">
        <f t="shared" si="2"/>
        <v>5816</v>
      </c>
      <c r="J8" s="34">
        <f t="shared" si="2"/>
        <v>1556.3</v>
      </c>
      <c r="K8" s="34">
        <f t="shared" si="2"/>
        <v>9.2</v>
      </c>
      <c r="L8" s="34">
        <f t="shared" si="2"/>
        <v>7595.300000000001</v>
      </c>
      <c r="M8" s="34">
        <f t="shared" si="2"/>
        <v>4285.6</v>
      </c>
      <c r="N8" s="34">
        <f t="shared" si="2"/>
        <v>2807.5</v>
      </c>
      <c r="O8" s="34">
        <f t="shared" si="2"/>
        <v>16056.400000000001</v>
      </c>
      <c r="P8" s="35">
        <f>SUM(B8:O8)</f>
        <v>56969.5</v>
      </c>
      <c r="Q8" s="11"/>
    </row>
    <row r="9" spans="1:17" s="10" customFormat="1" ht="36" customHeight="1">
      <c r="A9" s="23" t="s">
        <v>22</v>
      </c>
      <c r="B9" s="32">
        <v>1.9</v>
      </c>
      <c r="C9" s="32">
        <v>6</v>
      </c>
      <c r="D9" s="32">
        <v>6.7</v>
      </c>
      <c r="E9" s="32">
        <v>5.2</v>
      </c>
      <c r="F9" s="32">
        <v>1.5</v>
      </c>
      <c r="G9" s="32">
        <v>4.2</v>
      </c>
      <c r="H9" s="32">
        <v>1.9</v>
      </c>
      <c r="I9" s="32">
        <v>25</v>
      </c>
      <c r="J9" s="32">
        <v>1</v>
      </c>
      <c r="K9" s="32">
        <v>9.2</v>
      </c>
      <c r="L9" s="32">
        <f>9.9+30</f>
        <v>39.9</v>
      </c>
      <c r="M9" s="32">
        <v>6.9</v>
      </c>
      <c r="N9" s="32">
        <v>2.9</v>
      </c>
      <c r="O9" s="32">
        <f>17.7</f>
        <v>17.7</v>
      </c>
      <c r="P9" s="33">
        <f t="shared" si="1"/>
        <v>130</v>
      </c>
      <c r="Q9" s="11"/>
    </row>
    <row r="10" spans="1:17" s="10" customFormat="1" ht="36" customHeight="1">
      <c r="A10" s="23" t="s">
        <v>23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10</v>
      </c>
      <c r="M10" s="32">
        <v>5</v>
      </c>
      <c r="N10" s="32">
        <v>0</v>
      </c>
      <c r="O10" s="32">
        <v>14</v>
      </c>
      <c r="P10" s="33">
        <f t="shared" si="1"/>
        <v>29</v>
      </c>
      <c r="Q10" s="11"/>
    </row>
    <row r="11" spans="1:17" s="10" customFormat="1" ht="41.25" customHeight="1">
      <c r="A11" s="23" t="s">
        <v>37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750</v>
      </c>
      <c r="P11" s="33">
        <f t="shared" si="1"/>
        <v>750</v>
      </c>
      <c r="Q11" s="11"/>
    </row>
    <row r="12" spans="1:17" s="10" customFormat="1" ht="36" customHeight="1">
      <c r="A12" s="23" t="s">
        <v>21</v>
      </c>
      <c r="B12" s="32">
        <v>1665.8</v>
      </c>
      <c r="C12" s="32">
        <v>3833.2</v>
      </c>
      <c r="D12" s="32">
        <v>2347.2</v>
      </c>
      <c r="E12" s="32">
        <v>2213.8</v>
      </c>
      <c r="F12" s="32">
        <v>1993.3</v>
      </c>
      <c r="G12" s="32">
        <v>3396.3</v>
      </c>
      <c r="H12" s="32">
        <v>2219.6</v>
      </c>
      <c r="I12" s="32">
        <v>4096.6</v>
      </c>
      <c r="J12" s="32">
        <v>1505.3</v>
      </c>
      <c r="K12" s="32">
        <v>0</v>
      </c>
      <c r="L12" s="32">
        <v>3696.3</v>
      </c>
      <c r="M12" s="32">
        <v>2654.1</v>
      </c>
      <c r="N12" s="32">
        <v>2804.6</v>
      </c>
      <c r="O12" s="32">
        <v>12357.7</v>
      </c>
      <c r="P12" s="33">
        <f t="shared" si="1"/>
        <v>44783.79999999999</v>
      </c>
      <c r="Q12" s="11"/>
    </row>
    <row r="13" spans="1:17" s="10" customFormat="1" ht="41.25" customHeight="1">
      <c r="A13" s="23" t="s">
        <v>38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120</v>
      </c>
      <c r="P13" s="33">
        <f t="shared" si="1"/>
        <v>120</v>
      </c>
      <c r="Q13" s="11"/>
    </row>
    <row r="14" spans="1:17" s="10" customFormat="1" ht="41.25" customHeight="1">
      <c r="A14" s="23" t="s">
        <v>40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40</v>
      </c>
      <c r="P14" s="33">
        <f t="shared" si="1"/>
        <v>40</v>
      </c>
      <c r="Q14" s="11"/>
    </row>
    <row r="15" spans="1:17" s="10" customFormat="1" ht="93" customHeight="1">
      <c r="A15" s="23" t="s">
        <v>39</v>
      </c>
      <c r="B15" s="32">
        <v>0</v>
      </c>
      <c r="C15" s="32">
        <v>0</v>
      </c>
      <c r="D15" s="32">
        <v>786.8</v>
      </c>
      <c r="E15" s="32">
        <v>0</v>
      </c>
      <c r="F15" s="32">
        <v>0</v>
      </c>
      <c r="G15" s="32">
        <v>0</v>
      </c>
      <c r="H15" s="32">
        <v>0</v>
      </c>
      <c r="I15" s="32">
        <v>1276.4</v>
      </c>
      <c r="J15" s="32">
        <v>0</v>
      </c>
      <c r="K15" s="32">
        <v>0</v>
      </c>
      <c r="L15" s="32">
        <v>791.8</v>
      </c>
      <c r="M15" s="32">
        <v>651.2</v>
      </c>
      <c r="N15" s="32">
        <v>0</v>
      </c>
      <c r="O15" s="32">
        <v>2757</v>
      </c>
      <c r="P15" s="33">
        <f t="shared" si="1"/>
        <v>6263.2</v>
      </c>
      <c r="Q15" s="11"/>
    </row>
    <row r="16" spans="1:17" s="10" customFormat="1" ht="41.25" customHeight="1">
      <c r="A16" s="23" t="s">
        <v>41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202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f t="shared" si="1"/>
        <v>202</v>
      </c>
      <c r="Q16" s="11"/>
    </row>
    <row r="17" spans="1:17" s="10" customFormat="1" ht="58.5" customHeight="1">
      <c r="A17" s="23" t="s">
        <v>45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>
        <f>2416.6+426.5</f>
        <v>2843.1</v>
      </c>
      <c r="M17" s="32">
        <f>779.1+137.5</f>
        <v>916.6</v>
      </c>
      <c r="N17" s="32"/>
      <c r="O17" s="32"/>
      <c r="P17" s="33">
        <f t="shared" si="1"/>
        <v>3759.7</v>
      </c>
      <c r="Q17" s="11"/>
    </row>
    <row r="18" spans="1:17" s="10" customFormat="1" ht="81" customHeight="1">
      <c r="A18" s="23" t="s">
        <v>46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>
        <v>17.1</v>
      </c>
      <c r="M18" s="32">
        <v>14.8</v>
      </c>
      <c r="N18" s="32"/>
      <c r="O18" s="32"/>
      <c r="P18" s="33">
        <f t="shared" si="1"/>
        <v>31.900000000000002</v>
      </c>
      <c r="Q18" s="11"/>
    </row>
    <row r="19" spans="1:17" s="10" customFormat="1" ht="41.25" customHeight="1">
      <c r="A19" s="23" t="s">
        <v>33</v>
      </c>
      <c r="B19" s="32">
        <v>40</v>
      </c>
      <c r="C19" s="32">
        <v>149.5</v>
      </c>
      <c r="D19" s="32">
        <v>75</v>
      </c>
      <c r="E19" s="32">
        <v>0</v>
      </c>
      <c r="F19" s="32">
        <v>0</v>
      </c>
      <c r="G19" s="32">
        <v>0</v>
      </c>
      <c r="H19" s="32">
        <v>0</v>
      </c>
      <c r="I19" s="32">
        <v>161</v>
      </c>
      <c r="J19" s="32">
        <v>43</v>
      </c>
      <c r="K19" s="32">
        <v>0</v>
      </c>
      <c r="L19" s="32">
        <v>142.1</v>
      </c>
      <c r="M19" s="32">
        <v>32</v>
      </c>
      <c r="N19" s="32">
        <v>0</v>
      </c>
      <c r="O19" s="32">
        <v>0</v>
      </c>
      <c r="P19" s="33">
        <f t="shared" si="1"/>
        <v>642.6</v>
      </c>
      <c r="Q19" s="11"/>
    </row>
    <row r="20" spans="1:17" s="10" customFormat="1" ht="54.75" customHeight="1">
      <c r="A20" s="23" t="s">
        <v>34</v>
      </c>
      <c r="B20" s="32">
        <v>8</v>
      </c>
      <c r="C20" s="32">
        <v>62.3</v>
      </c>
      <c r="D20" s="32">
        <v>25</v>
      </c>
      <c r="E20" s="32">
        <v>0</v>
      </c>
      <c r="F20" s="32">
        <v>0</v>
      </c>
      <c r="G20" s="32">
        <v>0</v>
      </c>
      <c r="H20" s="32">
        <v>0</v>
      </c>
      <c r="I20" s="32">
        <v>55</v>
      </c>
      <c r="J20" s="32">
        <v>7</v>
      </c>
      <c r="K20" s="32">
        <v>0</v>
      </c>
      <c r="L20" s="32">
        <v>55</v>
      </c>
      <c r="M20" s="32">
        <v>5</v>
      </c>
      <c r="N20" s="32">
        <v>0</v>
      </c>
      <c r="O20" s="32">
        <v>0</v>
      </c>
      <c r="P20" s="33">
        <f t="shared" si="1"/>
        <v>217.3</v>
      </c>
      <c r="Q20" s="11"/>
    </row>
    <row r="21" spans="1:17" s="9" customFormat="1" ht="45" customHeight="1">
      <c r="A21" s="25" t="s">
        <v>3</v>
      </c>
      <c r="B21" s="34">
        <f>B22+B23</f>
        <v>164.1</v>
      </c>
      <c r="C21" s="34">
        <f aca="true" t="shared" si="3" ref="C21:O21">C22+C23</f>
        <v>164.1</v>
      </c>
      <c r="D21" s="34">
        <f t="shared" si="3"/>
        <v>164.1</v>
      </c>
      <c r="E21" s="34">
        <f t="shared" si="3"/>
        <v>164.1</v>
      </c>
      <c r="F21" s="34">
        <f>F22+F23</f>
        <v>164.1</v>
      </c>
      <c r="G21" s="34">
        <f t="shared" si="3"/>
        <v>164.1</v>
      </c>
      <c r="H21" s="34">
        <f t="shared" si="3"/>
        <v>164.1</v>
      </c>
      <c r="I21" s="34">
        <f t="shared" si="3"/>
        <v>62.5</v>
      </c>
      <c r="J21" s="34">
        <f t="shared" si="3"/>
        <v>164.1</v>
      </c>
      <c r="K21" s="34">
        <f t="shared" si="3"/>
        <v>164.1</v>
      </c>
      <c r="L21" s="34">
        <f t="shared" si="3"/>
        <v>411.8</v>
      </c>
      <c r="M21" s="34">
        <f t="shared" si="3"/>
        <v>164.1</v>
      </c>
      <c r="N21" s="34">
        <f t="shared" si="3"/>
        <v>164.1</v>
      </c>
      <c r="O21" s="34">
        <f t="shared" si="3"/>
        <v>411.8</v>
      </c>
      <c r="P21" s="35">
        <f>SUM(B21:O21)</f>
        <v>2691.2</v>
      </c>
      <c r="Q21" s="11"/>
    </row>
    <row r="22" spans="1:17" s="10" customFormat="1" ht="41.25" customHeight="1">
      <c r="A22" s="23" t="s">
        <v>20</v>
      </c>
      <c r="B22" s="32">
        <v>101.6</v>
      </c>
      <c r="C22" s="32">
        <v>101.6</v>
      </c>
      <c r="D22" s="32">
        <v>101.6</v>
      </c>
      <c r="E22" s="32">
        <v>101.6</v>
      </c>
      <c r="F22" s="32">
        <v>101.6</v>
      </c>
      <c r="G22" s="32">
        <v>101.6</v>
      </c>
      <c r="H22" s="32">
        <v>101.6</v>
      </c>
      <c r="I22" s="32">
        <v>0</v>
      </c>
      <c r="J22" s="32">
        <v>101.6</v>
      </c>
      <c r="K22" s="32">
        <v>101.6</v>
      </c>
      <c r="L22" s="32">
        <v>349.3</v>
      </c>
      <c r="M22" s="32">
        <v>101.6</v>
      </c>
      <c r="N22" s="32">
        <v>101.6</v>
      </c>
      <c r="O22" s="32">
        <v>349.3</v>
      </c>
      <c r="P22" s="33">
        <f>SUM(B22:O22)</f>
        <v>1816.1999999999998</v>
      </c>
      <c r="Q22" s="11"/>
    </row>
    <row r="23" spans="1:17" s="10" customFormat="1" ht="41.25" customHeight="1">
      <c r="A23" s="23" t="s">
        <v>19</v>
      </c>
      <c r="B23" s="32">
        <v>62.5</v>
      </c>
      <c r="C23" s="32">
        <v>62.5</v>
      </c>
      <c r="D23" s="32">
        <v>62.5</v>
      </c>
      <c r="E23" s="32">
        <v>62.5</v>
      </c>
      <c r="F23" s="32">
        <v>62.5</v>
      </c>
      <c r="G23" s="32">
        <v>62.5</v>
      </c>
      <c r="H23" s="32">
        <v>62.5</v>
      </c>
      <c r="I23" s="32">
        <v>62.5</v>
      </c>
      <c r="J23" s="32">
        <v>62.5</v>
      </c>
      <c r="K23" s="32">
        <v>62.5</v>
      </c>
      <c r="L23" s="32">
        <v>62.5</v>
      </c>
      <c r="M23" s="32">
        <v>62.5</v>
      </c>
      <c r="N23" s="32">
        <v>62.5</v>
      </c>
      <c r="O23" s="32">
        <v>62.5</v>
      </c>
      <c r="P23" s="33">
        <f>SUM(B23:O23)</f>
        <v>875</v>
      </c>
      <c r="Q23" s="11"/>
    </row>
    <row r="24" spans="1:17" s="9" customFormat="1" ht="45.75" customHeight="1">
      <c r="A24" s="25" t="s">
        <v>26</v>
      </c>
      <c r="B24" s="34">
        <f>SUM(B25:B33)</f>
        <v>158.9</v>
      </c>
      <c r="C24" s="34">
        <f>SUM(C25:C33)</f>
        <v>445.5</v>
      </c>
      <c r="D24" s="34">
        <f aca="true" t="shared" si="4" ref="D24:N24">SUM(D25:D33)</f>
        <v>287.9</v>
      </c>
      <c r="E24" s="34">
        <f t="shared" si="4"/>
        <v>391.9</v>
      </c>
      <c r="F24" s="34">
        <f t="shared" si="4"/>
        <v>118.4</v>
      </c>
      <c r="G24" s="34">
        <f t="shared" si="4"/>
        <v>252.4</v>
      </c>
      <c r="H24" s="34">
        <f t="shared" si="4"/>
        <v>83.2</v>
      </c>
      <c r="I24" s="34">
        <f t="shared" si="4"/>
        <v>3229.6</v>
      </c>
      <c r="J24" s="34">
        <f t="shared" si="4"/>
        <v>123.3</v>
      </c>
      <c r="K24" s="34">
        <f t="shared" si="4"/>
        <v>283.7</v>
      </c>
      <c r="L24" s="34">
        <f t="shared" si="4"/>
        <v>391.20000000000005</v>
      </c>
      <c r="M24" s="34">
        <f t="shared" si="4"/>
        <v>514.8</v>
      </c>
      <c r="N24" s="34">
        <f t="shared" si="4"/>
        <v>192.9</v>
      </c>
      <c r="O24" s="34">
        <f>SUM(O25:O33)</f>
        <v>3503.2</v>
      </c>
      <c r="P24" s="35">
        <f>SUM(B24:O24)</f>
        <v>9976.9</v>
      </c>
      <c r="Q24" s="11"/>
    </row>
    <row r="25" spans="1:17" s="10" customFormat="1" ht="40.5" customHeight="1">
      <c r="A25" s="30" t="s">
        <v>27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113.6</v>
      </c>
      <c r="P25" s="33">
        <f t="shared" si="1"/>
        <v>113.6</v>
      </c>
      <c r="Q25" s="11"/>
    </row>
    <row r="26" spans="1:17" s="10" customFormat="1" ht="108" customHeight="1">
      <c r="A26" s="30" t="s">
        <v>28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1951.5</v>
      </c>
      <c r="P26" s="33">
        <f t="shared" si="1"/>
        <v>1951.5</v>
      </c>
      <c r="Q26" s="11"/>
    </row>
    <row r="27" spans="1:17" s="10" customFormat="1" ht="106.5" customHeight="1">
      <c r="A27" s="30" t="s">
        <v>30</v>
      </c>
      <c r="B27" s="32">
        <v>145.5</v>
      </c>
      <c r="C27" s="32">
        <v>445.5</v>
      </c>
      <c r="D27" s="32">
        <v>256.9</v>
      </c>
      <c r="E27" s="32">
        <v>356.4</v>
      </c>
      <c r="F27" s="32">
        <v>118.4</v>
      </c>
      <c r="G27" s="32">
        <v>223.4</v>
      </c>
      <c r="H27" s="32">
        <v>78.2</v>
      </c>
      <c r="I27" s="32">
        <v>1146.7</v>
      </c>
      <c r="J27" s="32">
        <v>116.1</v>
      </c>
      <c r="K27" s="32">
        <v>283.7</v>
      </c>
      <c r="L27" s="32">
        <v>322.8</v>
      </c>
      <c r="M27" s="32">
        <v>236.8</v>
      </c>
      <c r="N27" s="32">
        <v>189.9</v>
      </c>
      <c r="O27" s="32">
        <v>941.6</v>
      </c>
      <c r="P27" s="33">
        <f t="shared" si="1"/>
        <v>4861.900000000001</v>
      </c>
      <c r="Q27" s="11"/>
    </row>
    <row r="28" spans="1:17" s="10" customFormat="1" ht="53.25" customHeight="1">
      <c r="A28" s="30" t="s">
        <v>43</v>
      </c>
      <c r="B28" s="32">
        <v>13.4</v>
      </c>
      <c r="C28" s="32">
        <v>0</v>
      </c>
      <c r="D28" s="32">
        <v>0</v>
      </c>
      <c r="E28" s="32">
        <v>14.5</v>
      </c>
      <c r="F28" s="32">
        <v>0</v>
      </c>
      <c r="G28" s="32">
        <v>29</v>
      </c>
      <c r="H28" s="32">
        <v>5</v>
      </c>
      <c r="I28" s="32">
        <v>134.3</v>
      </c>
      <c r="J28" s="32">
        <v>7.2</v>
      </c>
      <c r="K28" s="32">
        <v>0</v>
      </c>
      <c r="L28" s="32">
        <v>68.4</v>
      </c>
      <c r="M28" s="32">
        <v>0</v>
      </c>
      <c r="N28" s="32">
        <v>3</v>
      </c>
      <c r="O28" s="32">
        <v>122.1</v>
      </c>
      <c r="P28" s="33">
        <f t="shared" si="1"/>
        <v>396.9</v>
      </c>
      <c r="Q28" s="11"/>
    </row>
    <row r="29" spans="1:17" s="10" customFormat="1" ht="36.75" customHeight="1">
      <c r="A29" s="30" t="s">
        <v>44</v>
      </c>
      <c r="B29" s="32">
        <v>0</v>
      </c>
      <c r="C29" s="32">
        <v>0</v>
      </c>
      <c r="D29" s="32">
        <v>31</v>
      </c>
      <c r="E29" s="32">
        <v>21</v>
      </c>
      <c r="F29" s="32">
        <v>0</v>
      </c>
      <c r="G29" s="32">
        <v>0</v>
      </c>
      <c r="H29" s="32">
        <v>0</v>
      </c>
      <c r="I29" s="32">
        <v>1703</v>
      </c>
      <c r="J29" s="32">
        <v>0</v>
      </c>
      <c r="K29" s="32">
        <v>0</v>
      </c>
      <c r="L29" s="32">
        <v>0</v>
      </c>
      <c r="M29" s="32">
        <v>200</v>
      </c>
      <c r="N29" s="32">
        <v>0</v>
      </c>
      <c r="O29" s="32">
        <v>0</v>
      </c>
      <c r="P29" s="33">
        <f t="shared" si="1"/>
        <v>1955</v>
      </c>
      <c r="Q29" s="11"/>
    </row>
    <row r="30" spans="1:17" s="10" customFormat="1" ht="40.5" customHeight="1">
      <c r="A30" s="30" t="s">
        <v>47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50</v>
      </c>
      <c r="N30" s="32">
        <v>0</v>
      </c>
      <c r="O30" s="32">
        <v>0</v>
      </c>
      <c r="P30" s="33">
        <f t="shared" si="1"/>
        <v>50</v>
      </c>
      <c r="Q30" s="11"/>
    </row>
    <row r="31" spans="1:17" s="10" customFormat="1" ht="87" customHeight="1" hidden="1">
      <c r="A31" s="23" t="s">
        <v>29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3">
        <f>SUM(B31:O31)</f>
        <v>0</v>
      </c>
      <c r="Q31" s="11"/>
    </row>
    <row r="32" spans="1:17" s="10" customFormat="1" ht="36" customHeight="1">
      <c r="A32" s="23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f>224.1+21.5</f>
        <v>245.6</v>
      </c>
      <c r="J32" s="32">
        <v>0</v>
      </c>
      <c r="K32" s="32">
        <v>0</v>
      </c>
      <c r="L32" s="32">
        <v>0</v>
      </c>
      <c r="M32" s="32">
        <v>28</v>
      </c>
      <c r="N32" s="32">
        <v>0</v>
      </c>
      <c r="O32" s="32">
        <f>66.4+308</f>
        <v>374.4</v>
      </c>
      <c r="P32" s="33">
        <f>SUM(B32:O32)</f>
        <v>648</v>
      </c>
      <c r="Q32" s="11"/>
    </row>
    <row r="33" spans="1:17" s="10" customFormat="1" ht="45" customHeight="1" hidden="1">
      <c r="A33" s="23" t="s">
        <v>35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3">
        <f>SUM(B33:O33)</f>
        <v>0</v>
      </c>
      <c r="Q33" s="11"/>
    </row>
    <row r="34" spans="1:17" s="9" customFormat="1" ht="49.5" customHeight="1">
      <c r="A34" s="26" t="s">
        <v>4</v>
      </c>
      <c r="B34" s="38">
        <f aca="true" t="shared" si="5" ref="B34:O34">B5+B8+B21+B24</f>
        <v>2393.1</v>
      </c>
      <c r="C34" s="38">
        <f t="shared" si="5"/>
        <v>5535.700000000001</v>
      </c>
      <c r="D34" s="38">
        <f t="shared" si="5"/>
        <v>3970</v>
      </c>
      <c r="E34" s="38">
        <f t="shared" si="5"/>
        <v>3081.8</v>
      </c>
      <c r="F34" s="38">
        <f t="shared" si="5"/>
        <v>2450.7</v>
      </c>
      <c r="G34" s="38">
        <f t="shared" si="5"/>
        <v>4489.3</v>
      </c>
      <c r="H34" s="38">
        <f t="shared" si="5"/>
        <v>2763.7</v>
      </c>
      <c r="I34" s="38">
        <f t="shared" si="5"/>
        <v>10141.5</v>
      </c>
      <c r="J34" s="38">
        <f t="shared" si="5"/>
        <v>2039.8999999999999</v>
      </c>
      <c r="K34" s="38">
        <f t="shared" si="5"/>
        <v>883.8999999999999</v>
      </c>
      <c r="L34" s="38">
        <f t="shared" si="5"/>
        <v>8807.400000000001</v>
      </c>
      <c r="M34" s="38">
        <f t="shared" si="5"/>
        <v>5563.000000000001</v>
      </c>
      <c r="N34" s="38">
        <f t="shared" si="5"/>
        <v>3830.4</v>
      </c>
      <c r="O34" s="38">
        <f t="shared" si="5"/>
        <v>21203.100000000002</v>
      </c>
      <c r="P34" s="39">
        <f>SUM(B34:O34)</f>
        <v>77153.50000000001</v>
      </c>
      <c r="Q34" s="11"/>
    </row>
    <row r="35" spans="2:16" s="14" customFormat="1" ht="34.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s="12" customFormat="1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41"/>
    </row>
    <row r="37" spans="2:16" s="12" customFormat="1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1"/>
      <c r="P37" s="41"/>
    </row>
    <row r="38" spans="2:16" s="14" customFormat="1" ht="38.25" customHeight="1">
      <c r="B38" s="16"/>
      <c r="C38" s="16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42"/>
    </row>
    <row r="39" spans="2:16" s="12" customFormat="1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41"/>
    </row>
    <row r="40" spans="2:16" s="14" customFormat="1" ht="42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/>
    </row>
    <row r="41" spans="2:16" s="12" customFormat="1" ht="12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1"/>
    </row>
    <row r="42" s="18" customFormat="1" ht="12.75">
      <c r="P42" s="44"/>
    </row>
    <row r="43" s="18" customFormat="1" ht="12.75">
      <c r="P43" s="44"/>
    </row>
    <row r="44" s="18" customFormat="1" ht="12.75">
      <c r="P44" s="44"/>
    </row>
    <row r="45" spans="8:16" s="18" customFormat="1" ht="15">
      <c r="H45" s="19"/>
      <c r="J45" s="20"/>
      <c r="P45" s="45"/>
    </row>
    <row r="46" s="18" customFormat="1" ht="12.75">
      <c r="P46" s="45"/>
    </row>
    <row r="47" s="18" customFormat="1" ht="12.75">
      <c r="P47" s="45"/>
    </row>
    <row r="48" s="18" customFormat="1" ht="12.75">
      <c r="P48" s="45"/>
    </row>
    <row r="49" s="18" customFormat="1" ht="12.75">
      <c r="P49" s="45"/>
    </row>
    <row r="50" s="18" customFormat="1" ht="12.75">
      <c r="P50" s="45"/>
    </row>
    <row r="51" s="18" customFormat="1" ht="12.75">
      <c r="P51" s="45"/>
    </row>
    <row r="52" s="18" customFormat="1" ht="12.75">
      <c r="P52" s="45"/>
    </row>
    <row r="53" s="18" customFormat="1" ht="12.75">
      <c r="P53" s="45"/>
    </row>
    <row r="54" s="18" customFormat="1" ht="12.75">
      <c r="P54" s="45"/>
    </row>
    <row r="55" s="18" customFormat="1" ht="12.75">
      <c r="P55" s="45"/>
    </row>
    <row r="56" s="18" customFormat="1" ht="12.75">
      <c r="P56" s="45"/>
    </row>
    <row r="57" s="18" customFormat="1" ht="12.75">
      <c r="P57" s="45"/>
    </row>
    <row r="58" s="18" customFormat="1" ht="12.75">
      <c r="P58" s="45"/>
    </row>
    <row r="59" s="18" customFormat="1" ht="12.75">
      <c r="P59" s="45"/>
    </row>
    <row r="60" s="18" customFormat="1" ht="12.75">
      <c r="P60" s="45"/>
    </row>
    <row r="61" s="18" customFormat="1" ht="12.75">
      <c r="P61" s="45"/>
    </row>
    <row r="62" s="18" customFormat="1" ht="12.75">
      <c r="P62" s="45"/>
    </row>
    <row r="63" s="18" customFormat="1" ht="12.75">
      <c r="P63" s="45"/>
    </row>
  </sheetData>
  <sheetProtection/>
  <protectedRanges>
    <protectedRange sqref="O26:O27 O28:IV28 Q26:IV27 Q29:IV30 P26:P30 O29:O30 P2:IV3 O3 O4:IV8 A31:IV65536 A3:N5 B25:N30 A8:N8 B6:N7 B9:IV9 B10:N10 O24:IV25 C23:IV23 A11:N24 O10:IV22" name="Диапазон1"/>
    <protectedRange sqref="A28" name="Диапазон1_3"/>
    <protectedRange sqref="A29" name="Диапазон1_4"/>
    <protectedRange sqref="A30" name="Диапазон1_5"/>
    <protectedRange sqref="A2:O2" name="Диапазон1_1_1"/>
    <protectedRange sqref="A6:A7" name="Диапазон1_6"/>
    <protectedRange sqref="A9" name="Диапазон1_7"/>
    <protectedRange sqref="A10" name="Диапазон1_8"/>
    <protectedRange sqref="A25" name="Диапазон1_1_2"/>
    <protectedRange sqref="A26" name="Диапазон1_2_2"/>
    <protectedRange sqref="A27" name="Диапазон1_3_1"/>
  </protectedRanges>
  <mergeCells count="2">
    <mergeCell ref="A2:O2"/>
    <mergeCell ref="O1:P1"/>
  </mergeCells>
  <printOptions/>
  <pageMargins left="0.984251968503937" right="0.15748031496062992" top="0.5905511811023623" bottom="0.31496062992125984" header="0.15748031496062992" footer="0.2362204724409449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Балашова О</cp:lastModifiedBy>
  <cp:lastPrinted>2018-03-27T08:13:09Z</cp:lastPrinted>
  <dcterms:created xsi:type="dcterms:W3CDTF">2005-09-10T09:08:30Z</dcterms:created>
  <dcterms:modified xsi:type="dcterms:W3CDTF">2018-03-27T08:13:10Z</dcterms:modified>
  <cp:category/>
  <cp:version/>
  <cp:contentType/>
  <cp:contentStatus/>
</cp:coreProperties>
</file>