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firstSheet="1" activeTab="1"/>
  </bookViews>
  <sheets>
    <sheet name="01.02.2014" sheetId="1" r:id="rId1"/>
    <sheet name="01.01.2016" sheetId="2" r:id="rId2"/>
  </sheets>
  <definedNames/>
  <calcPr fullCalcOnLoad="1"/>
</workbook>
</file>

<file path=xl/sharedStrings.xml><?xml version="1.0" encoding="utf-8"?>
<sst xmlns="http://schemas.openxmlformats.org/spreadsheetml/2006/main" count="325" uniqueCount="229">
  <si>
    <t>Налог на доходы физических лиц</t>
  </si>
  <si>
    <t>НАЛОГИ НА СОВОКУПНЫЙ ДОХОД</t>
  </si>
  <si>
    <t>Плата за негативное воздействие на окружающую среду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</si>
  <si>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</si>
  <si>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</si>
  <si>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</si>
  <si>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</si>
  <si>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ШТРАФЫ, САНКЦИИ, ВОЗМЕЩЕНИЕ УЩЕРБА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</si>
  <si>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</si>
  <si>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</si>
  <si>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</si>
  <si>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</si>
  <si>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</si>
  <si>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</si>
  <si>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</si>
  <si>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</si>
  <si>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</si>
  <si>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</si>
  <si>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</si>
  <si>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1 11 00000 00 0000 000</t>
  </si>
  <si>
    <t>1 11 05000 00 0000 120</t>
  </si>
  <si>
    <t>1 11 07000 00 0000 120</t>
  </si>
  <si>
    <t>1 12 00000 00 0000 000</t>
  </si>
  <si>
    <t>1 12 01000 01 0000 120</t>
  </si>
  <si>
    <t>1 14 00000 00 0000 000</t>
  </si>
  <si>
    <t>1 16 00000 00 0000 000</t>
  </si>
  <si>
    <t>2 00 00000 00 0000 000</t>
  </si>
  <si>
    <t>2 02 01000 00 0000 151</t>
  </si>
  <si>
    <t>2 02 02000 00 0000 151</t>
  </si>
  <si>
    <t>2 02 04000 00 0000 151</t>
  </si>
  <si>
    <t>Наименование доходов</t>
  </si>
  <si>
    <t>Код бюджетной классификации Российской Федерации</t>
  </si>
  <si>
    <t>1 11 09000 00 0000 120</t>
  </si>
  <si>
    <t xml:space="preserve">Иные межбюджетные трансферты </t>
  </si>
  <si>
    <t>2 02 03000 00 0000 151</t>
  </si>
  <si>
    <t>Субвенции бюджетам субъектов Российской Федерации и муниципальных образований</t>
  </si>
  <si>
    <t>1 14 06000 00 0000 430</t>
  </si>
  <si>
    <t>ГОСУДАРСТВЕННАЯ ПОШЛИНА</t>
  </si>
  <si>
    <t>1 16 90000 00 0000 140</t>
  </si>
  <si>
    <t>2 02 00000 00 0000 000</t>
  </si>
  <si>
    <t>Дотации бюджетам субъектов Российской Федерации и муниципальных образований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</si>
  <si>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</si>
  <si>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</si>
  <si>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</si>
  <si>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</si>
  <si>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</si>
  <si>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</si>
  <si>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Всего доходов</t>
  </si>
  <si>
    <t>1 14 02000 00 0000 410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</si>
  <si>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</si>
  <si>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</si>
  <si>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</si>
  <si>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</si>
  <si>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</si>
  <si>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</si>
  <si>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</si>
  <si>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</si>
  <si>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</si>
  <si>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Денежные взыскания (штрафы) за нарушение законодательства Российской Федерации об особо охраняемых природных природных территориях </t>
  </si>
  <si>
    <t>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</si>
  <si>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</si>
  <si>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1 16 25030 01 0000 140</t>
  </si>
  <si>
    <t>Денежные взыскания (штрафы) за нарушение земельного законодательства</t>
  </si>
  <si>
    <t>1 16 25060 01 0000 140</t>
  </si>
  <si>
    <t>1 16 25050 01 0000 140</t>
  </si>
  <si>
    <t>Денежные взыскания (штрафы) за нарушение законодательства в области обеспечения санитарно-эпидеомиологического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</si>
  <si>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в области охраны окружающей среды</t>
  </si>
  <si>
    <t>из них: дотации бюджетам муниципальных   районов  на выравнивание бюджетной обеспеченности</t>
  </si>
  <si>
    <t>2 02 01001 05 0000 151</t>
  </si>
  <si>
    <t>2 02 02077 05 0000 151</t>
  </si>
  <si>
    <t>прочие субсидии бюджетам муниципальных районов</t>
  </si>
  <si>
    <t>2 02 02999 05 0000 151</t>
  </si>
  <si>
    <t>из них: субсидии бюджетам муниципальных районов на софинансирование вопросов местного значения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</si>
  <si>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</si>
  <si>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из них: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</si>
  <si>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2 02 03015 05 0000 151</t>
  </si>
  <si>
    <t>2 02 03024 05 0000 151</t>
  </si>
  <si>
    <t>субвенции бюджетам муниципальных районов на осуществление государственных полномочий в сфере охраны труда</t>
  </si>
  <si>
    <t xml:space="preserve">субвенции бюджетам муниципальных районов на осуществление государственных полномочий по созданию комиссий по делам несовершеннолетних и защите их прав </t>
  </si>
  <si>
    <t>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</t>
  </si>
  <si>
    <t>субвенции бюджетам муниципальных районов на осуществление государственных полномочий в сфере административных правонарушений</t>
  </si>
  <si>
    <t>субвенции бюджетам муниципальных районов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</si>
  <si>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осуществление государственных полномочий по формированию торгового реестра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</si>
  <si>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</si>
  <si>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2 02 03029 05 0000 151</t>
  </si>
  <si>
    <t>2 02 03119 05 0000 151</t>
  </si>
  <si>
    <t>Прочие субвенции бюджетам муниципальных районов</t>
  </si>
  <si>
    <t>2 02 03999 05 0000 151</t>
  </si>
  <si>
    <t>из них: субвенции бюджетам муниципальных районов на реализацию основных общеобразовательных программ</t>
  </si>
  <si>
    <t>их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</si>
  <si>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</si>
  <si>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2 02 04025 05 0000 151</t>
  </si>
  <si>
    <t>Прочие межбюджетные трансферты, передаваемые бюджетам муниципальных районов</t>
  </si>
  <si>
    <t>2 02 04999 05 0000 151</t>
  </si>
  <si>
    <t>из них: на возмещение гражданам, ведущим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2006=2013 годах на срок до 8 лет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</si>
  <si>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</si>
  <si>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</si>
  <si>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муниципальных районов от бюджетов субъектов Российской Федерации</t>
  </si>
  <si>
    <t>2 02 09024 05 0000 151</t>
  </si>
  <si>
    <t>из них: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</si>
  <si>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</si>
  <si>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</si>
  <si>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</si>
  <si>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</si>
  <si>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</si>
  <si>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</si>
  <si>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</si>
  <si>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</si>
  <si>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 xml:space="preserve">субсидии бюджетам муниципальных районов на развитие территориального общественного самоуправления в Архангельской области </t>
  </si>
  <si>
    <t>в том числе: 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</si>
  <si>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 xml:space="preserve">субсидии бюджетам муниципальных районов на доставку муки и лекарственных средств в районы Крайнего Севера и приравненные к ним местности с ограниченными сроками завоза грузов </t>
  </si>
  <si>
    <t>субсидии бюджетам муниципальных районов на формирование доступной среды для инвалидов в муниципальных районах и городских округах Архангельской области</t>
  </si>
  <si>
    <t>субсидии бюджетам муниципальных районов на мероприятия по проведению оздоровительной компании детей за счет средств областного бюджета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</si>
  <si>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</si>
  <si>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государственных полномочий по выплате вознаграждений профессиональным опекунам</t>
  </si>
  <si>
    <t>Государственная пошлина за государственную регистрацию , а также за совершение прочих юридически значимых действий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</si>
  <si>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</si>
  <si>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</si>
  <si>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1 08 07000 01 0000 110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</si>
  <si>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</si>
  <si>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</si>
  <si>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</si>
  <si>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1 16 28000 01 0000 140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</si>
  <si>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</si>
  <si>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2 02 02216 05 0000 151</t>
  </si>
  <si>
    <t>субвенции бюджетам муниципальных районов на осуществление государственных полномочий по присвоению спортивных разрядов</t>
  </si>
  <si>
    <t>субсидии бюджетам муниципальных районов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в сельской местности, рабочих поселках (поселках городского типа)</t>
  </si>
  <si>
    <t xml:space="preserve">Утверждено на год    </t>
  </si>
  <si>
    <t>Исполнено</t>
  </si>
  <si>
    <t>ПРОЧИЕ НЕНАЛОГОВЫЕ ДОХОДЫ</t>
  </si>
  <si>
    <t>1 17 00000 00 0000 000</t>
  </si>
  <si>
    <t>Невыясненные поступления</t>
  </si>
  <si>
    <t>1 17 01000 00 0000 180</t>
  </si>
  <si>
    <t>Прочие неналоговые доходы</t>
  </si>
  <si>
    <t>1 17 05000 00 0000 180</t>
  </si>
  <si>
    <t>Отчет об исполнении районного бюджета</t>
  </si>
  <si>
    <t>ДОХОДЫ</t>
  </si>
  <si>
    <t>тыс. руб.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</si>
  <si>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</si>
  <si>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1 16 43000 01 0000 140</t>
  </si>
  <si>
    <t>субсидии бюджетам муниципальных районов на реализацию государственной программы Архангельской области "Охрана окружающей среды, воспроизводство и использование природных ресурсов Архангельской области (2014-2020 годы) на капитальный ремонт годротехнических сооружений</t>
  </si>
  <si>
    <t>по состоянию на 01.02.2014 г.</t>
  </si>
  <si>
    <t>1 14 02000 00 0000 000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</si>
  <si>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</si>
  <si>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</si>
  <si>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</si>
  <si>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</si>
  <si>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</si>
  <si>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</si>
  <si>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</si>
  <si>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1 16 25000 00 0000 140</t>
  </si>
  <si>
    <t>Денежные взыскания (штрафы) за нарушение законодательстава в области обеспечения санитарно-эпидемиологического благополучия человека и законодательства в сфере защиты прав потребителей</t>
  </si>
  <si>
    <t>из них: дотации бюджетам муниципальных районов на выравнивание бюджетной обеспеченности</t>
  </si>
  <si>
    <t>cубсидии бюджетам муниципальных районов на осуществленине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</si>
  <si>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</si>
  <si>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субсидии бюджетам  муниципальных районов на развитие территориального общественного самоуправления в Архангельской области</t>
  </si>
  <si>
    <t>субвенции бюджетам муниципальных районов на реализацию полномочий субъектов Российской Федерации</t>
  </si>
  <si>
    <t>из них: субвенции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</si>
  <si>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субвенции бюджетам муниципальных районов наосуществление государственных полномочий по созданию комиссий по делам несовершеннолетних и защите их прав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</si>
  <si>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</si>
  <si>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муниципальных районов</t>
  </si>
  <si>
    <t>из них: субвенции бюджетам муниципальных районов на реализацию образовательных программ</t>
  </si>
  <si>
    <t>Налог, взимаемы в связи с применением патентной системы налогообложения</t>
  </si>
  <si>
    <t>1 05 03000 02 0000 110</t>
  </si>
  <si>
    <t>ДОХОДЫ ОТ ОКАЗАНИЯ ПЛАТНЫХ УСЛУГ (РАБОТ)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</si>
  <si>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</si>
  <si>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</si>
  <si>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</si>
  <si>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Денежные взыскания (штрафы) за правонарушения в области дорожного движения</t>
  </si>
  <si>
    <t>1 16 30000 01 0000 140</t>
  </si>
  <si>
    <t>субсидии бюджетам на осуществление капитального ремонта гидротехнических сооружений , находящихся в собственности субъектов Российской Федерации, муниципальной собственности, и бесхозных гидротехнических сооружений</t>
  </si>
  <si>
    <t>2 02 02021 05 0000 151</t>
  </si>
  <si>
    <t>субсидии бюджетам муниципальных районов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</si>
  <si>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бюджетам муниципальных районов на реализацию государственной программы Архангельской области "Культура Русского Севера (2013-2020 годы) общественно значимые культурные мероприятия в рамках проекта "Созвездие Северных фестивалей"</t>
  </si>
  <si>
    <t>субсидии бюджетам муниципальных районов на реализацию государственной программы Архангельской области "Патриотическое воспитание, развитие физической культуры, спорта, туризма и повышение эффективности реализации молодежной политики в Архангельской области (2014-2020 годы)", Подпрограмма № 2 "Молодежь Архангельской области (2014-2020 годы), Мероприятия по реализации молодежной политики в муниципальных образованиях.</t>
  </si>
  <si>
    <t>субсидии бюджетам муниципальных районов на реализацию государственной программы Архангельской области "Обеспечение качественным, доступным жильем и объектами инженерной инфраструктуры населения Архангельской области (2015-2020 годы)", проведение кадастровых работ в отношении земельных участков, предоставляемых многодетным семьям</t>
  </si>
  <si>
    <t>субсидии бюджетам муниципальных районов 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</si>
  <si>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субвенции бюджетам муниципальных районов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</si>
  <si>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прочие межбюджетные трансферты, передаваемые бюджетам муниципальных районов</t>
  </si>
  <si>
    <t>из них: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</si>
  <si>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резервные фонды исполнительных органов государственной власти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</si>
  <si>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</si>
  <si>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2 18 05000 05 0000 151</t>
  </si>
  <si>
    <t>ПРОЧИЕ БЕЗВОЗМЕЗДНЫЕ ПОСТУПЛЕНИЯ</t>
  </si>
  <si>
    <t>2 07 00000 00 0000 000</t>
  </si>
  <si>
    <t>2 07 05030 05 0000 180</t>
  </si>
  <si>
    <t>прочие безвозмездные поступления в бюджеты муниципальных районов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</si>
  <si>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</si>
  <si>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</si>
  <si>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1 13 01000 00 0000 130</t>
  </si>
  <si>
    <t>Доходы от оказания платных услуг (работ)</t>
  </si>
  <si>
    <t>субсидии бюджетам муниципальных районов на реализацию программ поддержки социально ориентированных некоммерческих организаций</t>
  </si>
  <si>
    <t>2 02 02019 05 0000 151</t>
  </si>
  <si>
    <t>субсидии бюджетам муниципальных районов на реализацию федеральных целевых программ</t>
  </si>
  <si>
    <t>2 02 02051 05 0000 151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</si>
  <si>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</si>
  <si>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2 02 02085 05 0000 151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</si>
  <si>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</si>
  <si>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2 02 02150 05 0000 151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</si>
  <si>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</si>
  <si>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</si>
  <si>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2 02 04052 05 0000 151</t>
  </si>
  <si>
    <t>на финансовое обеспечение дорожной деятельности</t>
  </si>
  <si>
    <t>дотации бюджетам муниципальных районов на поддержку мер по обеспечению сбалансированности бюджетов</t>
  </si>
  <si>
    <t>2 02 01003 05 0000 151</t>
  </si>
  <si>
    <t>из них: субсидии бюджетам муниципальных районов на обеспечение жильем молодых семей</t>
  </si>
  <si>
    <t>2 02 02008 05 0000 151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</si>
  <si>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</si>
  <si>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2 02 02009 05 0000 151</t>
  </si>
  <si>
    <t>2 02 02088 05 0002 151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</si>
  <si>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</si>
  <si>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2 02 02089 05 0002 151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</si>
  <si>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</si>
  <si>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</si>
  <si>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стимулирование инновационной деятельности в системе дошкольного общего и дополнительного образования детей</t>
  </si>
  <si>
    <t>ЗАДОЛЖЕННОСТЬ И ПЕРЕРАСЧЕТЫ ПО ОТМЕНЕННЫМ НАЛОГАМ, СБОРАМ  И ИНЫМ ОБЯЗАТЕЛЬНЫМ ПЛАТЕЖАМ</t>
  </si>
  <si>
    <t>Прочие местные налоги и сборы, мобилизуемые на территориях муниципальных районов</t>
  </si>
  <si>
    <t>1 09 00000 00 0000 000</t>
  </si>
  <si>
    <t>1 09 07053 05 0000 110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</si>
  <si>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</si>
  <si>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 исполнении районного бюджета по кодам видов доходов, подвидов доходов,</t>
  </si>
  <si>
    <t xml:space="preserve"> классификации операций сектора государственного управления, относящихся </t>
  </si>
  <si>
    <t>к доходам бюджетов</t>
  </si>
  <si>
    <t>Отчет</t>
  </si>
  <si>
    <t>Приложение № 2</t>
  </si>
  <si>
    <t>к решению Собрания депутатов</t>
  </si>
  <si>
    <t xml:space="preserve">Исполнено за год </t>
  </si>
  <si>
    <t>тыс.руб.</t>
  </si>
  <si>
    <t>от 20 мая 2016 года  № 510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</si>
</sst>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_-* #,##0.000_р_._-;\-* #,##0.000_р_._-;_-* &quot;-&quot;?_р_._-;_-@_-"/>
    <numFmt numFmtId="174" formatCode="[$-FC19]d\ mmmm\ yyyy\ &quot;г.&quot;"/>
    <numFmt numFmtId="175" formatCode="#,##0.0"/>
    <numFmt numFmtId="176" formatCode="0.0"/>
    <numFmt numFmtId="177" formatCode="#,##0.0_р_.;\-#,##0.0_р_."/>
    <numFmt numFmtId="178" formatCode="#,##0.00_р_."/>
  </numFmts>
  <fonts count="45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 indent="2"/>
    </xf>
    <xf numFmtId="49" fontId="6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165" fontId="0" fillId="0" borderId="1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/>
    </xf>
    <xf numFmtId="165" fontId="0" fillId="33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 indent="1"/>
    </xf>
    <xf numFmtId="165" fontId="0" fillId="0" borderId="13" xfId="0" applyNumberFormat="1" applyFont="1" applyFill="1" applyBorder="1" applyAlignment="1">
      <alignment horizontal="left" vertical="center" indent="2" readingOrder="1"/>
    </xf>
    <xf numFmtId="0" fontId="0" fillId="33" borderId="12" xfId="0" applyFont="1" applyFill="1" applyBorder="1" applyAlignment="1">
      <alignment horizontal="left" vertical="center" wrapText="1" indent="2"/>
    </xf>
    <xf numFmtId="0" fontId="0" fillId="0" borderId="12" xfId="0" applyFill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 horizontal="right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 vertical="center" wrapText="1" indent="2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3" xfId="0" applyFont="1" applyFill="1" applyBorder="1" applyAlignment="1">
      <alignment horizontal="left" vertical="center" wrapText="1" indent="2"/>
    </xf>
    <xf numFmtId="0" fontId="0" fillId="0" borderId="14" xfId="0" applyFont="1" applyFill="1" applyBorder="1" applyAlignment="1">
      <alignment horizontal="left" vertical="center" wrapText="1" indent="2"/>
    </xf>
    <xf numFmtId="165" fontId="0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left" vertical="center" wrapText="1" indent="2"/>
    </xf>
    <xf numFmtId="0" fontId="0" fillId="0" borderId="13" xfId="0" applyFill="1" applyBorder="1" applyAlignment="1">
      <alignment horizontal="left" vertical="center" wrapText="1" indent="2"/>
    </xf>
    <xf numFmtId="49" fontId="0" fillId="0" borderId="12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 indent="2"/>
    </xf>
    <xf numFmtId="177" fontId="0" fillId="0" borderId="1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6.25390625" style="4" customWidth="1"/>
    <col min="2" max="2" width="23.625" style="4" customWidth="1"/>
    <col min="3" max="3" width="16.125" style="4" customWidth="1"/>
    <col min="4" max="4" width="14.375" style="4" customWidth="1"/>
    <col min="5" max="16384" width="9.125" style="4" customWidth="1"/>
  </cols>
  <sheetData>
    <row r="1" spans="1:3" ht="12.75" customHeight="1">
      <c r="A1" s="52" t="s">
        <v>135</v>
      </c>
      <c r="B1" s="52"/>
      <c r="C1" s="52"/>
    </row>
    <row r="2" spans="1:3" ht="12.75" customHeight="1">
      <c r="A2" s="53" t="s">
        <v>141</v>
      </c>
      <c r="B2" s="53"/>
      <c r="C2" s="53"/>
    </row>
    <row r="3" spans="1:3" ht="12.75" customHeight="1">
      <c r="A3" s="54" t="s">
        <v>136</v>
      </c>
      <c r="B3" s="54"/>
      <c r="C3" s="54"/>
    </row>
    <row r="4" spans="1:4" ht="15">
      <c r="A4" s="5"/>
      <c r="B4" s="23"/>
      <c r="C4" s="23"/>
      <c r="D4" s="31" t="s">
        <v>137</v>
      </c>
    </row>
    <row r="5" spans="1:4" ht="42.75" customHeight="1">
      <c r="A5" s="1" t="s">
        <v>30</v>
      </c>
      <c r="B5" s="1" t="s">
        <v>31</v>
      </c>
      <c r="C5" s="29" t="s">
        <v>127</v>
      </c>
      <c r="D5" s="29" t="s">
        <v>128</v>
      </c>
    </row>
    <row r="6" spans="1:4" ht="12.75">
      <c r="A6" s="2">
        <v>1</v>
      </c>
      <c r="B6" s="2">
        <v>2</v>
      </c>
      <c r="C6" s="2">
        <v>3</v>
      </c>
      <c r="D6" s="2">
        <v>4</v>
      </c>
    </row>
    <row r="7" spans="1:4" ht="12.75">
      <c r="A7" s="7"/>
      <c r="B7" s="8"/>
      <c r="C7" s="7"/>
      <c r="D7" s="30"/>
    </row>
    <row r="8" spans="1:4" ht="21" customHeight="1">
      <c r="A8" s="9" t="s">
        <v>42</v>
      </c>
      <c r="B8" s="10" t="s">
        <v>12</v>
      </c>
      <c r="C8" s="11">
        <f>C10+C13+C16++C21+C25+C30+C37+C33+C47</f>
        <v>100426.2</v>
      </c>
      <c r="D8" s="11">
        <f>D10+D13+D16++D21+D25+D30+D37+D33+D47</f>
        <v>5891.999999999998</v>
      </c>
    </row>
    <row r="9" spans="1:4" ht="12.75">
      <c r="A9" s="9"/>
      <c r="B9" s="10"/>
      <c r="C9" s="12"/>
      <c r="D9" s="12"/>
    </row>
    <row r="10" spans="1:4" ht="16.5" customHeight="1">
      <c r="A10" s="13" t="s">
        <v>9</v>
      </c>
      <c r="B10" s="14" t="s">
        <v>13</v>
      </c>
      <c r="C10" s="12">
        <f>C11</f>
        <v>72722</v>
      </c>
      <c r="D10" s="12">
        <f>D11</f>
        <v>2545.7</v>
      </c>
    </row>
    <row r="11" spans="1:4" ht="18" customHeight="1">
      <c r="A11" s="15" t="s">
        <v>0</v>
      </c>
      <c r="B11" s="14" t="s">
        <v>14</v>
      </c>
      <c r="C11" s="12">
        <v>72722</v>
      </c>
      <c r="D11" s="12">
        <v>2545.7</v>
      </c>
    </row>
    <row r="12" spans="1:4" ht="15" customHeight="1">
      <c r="A12" s="15"/>
      <c r="B12" s="14"/>
      <c r="C12" s="12"/>
      <c r="D12" s="12"/>
    </row>
    <row r="13" spans="1:4" ht="41.25" customHeight="1">
      <c r="A13" s="21" t="s">
        <v>3</v>
      </c>
      <c r="B13" s="14" t="s">
        <v>15</v>
      </c>
      <c r="C13" s="12">
        <f>C14</f>
        <v>10971.2</v>
      </c>
      <c r="D13" s="12">
        <f>D14</f>
        <v>827.2</v>
      </c>
    </row>
    <row r="14" spans="1:4" ht="41.25" customHeight="1">
      <c r="A14" s="15" t="s">
        <v>4</v>
      </c>
      <c r="B14" s="14" t="s">
        <v>16</v>
      </c>
      <c r="C14" s="12">
        <v>10971.2</v>
      </c>
      <c r="D14" s="12">
        <v>827.2</v>
      </c>
    </row>
    <row r="15" spans="1:4" ht="12.75">
      <c r="A15" s="15"/>
      <c r="B15" s="14"/>
      <c r="C15" s="12"/>
      <c r="D15" s="12"/>
    </row>
    <row r="16" spans="1:4" ht="17.25" customHeight="1">
      <c r="A16" s="21" t="s">
        <v>1</v>
      </c>
      <c r="B16" s="14" t="s">
        <v>17</v>
      </c>
      <c r="C16" s="12">
        <f>C17+C18+C19</f>
        <v>10317</v>
      </c>
      <c r="D16" s="12">
        <f>D17+D18+D19</f>
        <v>2143.9</v>
      </c>
    </row>
    <row r="17" spans="1:4" ht="30" customHeight="1">
      <c r="A17" s="15" t="s">
        <v>50</v>
      </c>
      <c r="B17" s="14" t="s">
        <v>51</v>
      </c>
      <c r="C17" s="12">
        <v>10285</v>
      </c>
      <c r="D17" s="12">
        <v>2143.9</v>
      </c>
    </row>
    <row r="18" spans="1:4" ht="30" customHeight="1">
      <c r="A18" s="15" t="s">
        <v>52</v>
      </c>
      <c r="B18" s="14" t="s">
        <v>53</v>
      </c>
      <c r="C18" s="12">
        <v>20</v>
      </c>
      <c r="D18" s="12"/>
    </row>
    <row r="19" spans="1:4" ht="30" customHeight="1">
      <c r="A19" s="15" t="s">
        <v>54</v>
      </c>
      <c r="B19" s="14" t="s">
        <v>55</v>
      </c>
      <c r="C19" s="12">
        <v>12</v>
      </c>
      <c r="D19" s="12"/>
    </row>
    <row r="20" spans="1:4" ht="12.75">
      <c r="A20" s="15"/>
      <c r="B20" s="14"/>
      <c r="C20" s="12"/>
      <c r="D20" s="12"/>
    </row>
    <row r="21" spans="1:4" ht="16.5" customHeight="1">
      <c r="A21" s="21" t="s">
        <v>37</v>
      </c>
      <c r="B21" s="14" t="s">
        <v>18</v>
      </c>
      <c r="C21" s="12">
        <f>C22+C23</f>
        <v>1400</v>
      </c>
      <c r="D21" s="12">
        <f>D22+D23</f>
        <v>97.9</v>
      </c>
    </row>
    <row r="22" spans="1:4" ht="41.25" customHeight="1">
      <c r="A22" s="15" t="s">
        <v>57</v>
      </c>
      <c r="B22" s="14" t="s">
        <v>56</v>
      </c>
      <c r="C22" s="12">
        <v>1000</v>
      </c>
      <c r="D22" s="12">
        <v>73</v>
      </c>
    </row>
    <row r="23" spans="1:4" ht="45.75" customHeight="1">
      <c r="A23" s="15" t="s">
        <v>115</v>
      </c>
      <c r="B23" s="14" t="s">
        <v>118</v>
      </c>
      <c r="C23" s="12">
        <v>400</v>
      </c>
      <c r="D23" s="12">
        <v>24.9</v>
      </c>
    </row>
    <row r="24" spans="1:4" ht="12.75">
      <c r="A24" s="15"/>
      <c r="B24" s="14"/>
      <c r="C24" s="12"/>
      <c r="D24" s="12"/>
    </row>
    <row r="25" spans="1:4" ht="42.75" customHeight="1">
      <c r="A25" s="13" t="s">
        <v>5</v>
      </c>
      <c r="B25" s="14" t="s">
        <v>19</v>
      </c>
      <c r="C25" s="12">
        <f>SUM(C26:C28)</f>
        <v>2191</v>
      </c>
      <c r="D25" s="12">
        <f>SUM(D26:D28)</f>
        <v>43.9</v>
      </c>
    </row>
    <row r="26" spans="1:4" ht="89.25" customHeight="1">
      <c r="A26" s="15" t="s">
        <v>43</v>
      </c>
      <c r="B26" s="14" t="s">
        <v>20</v>
      </c>
      <c r="C26" s="12">
        <v>1982</v>
      </c>
      <c r="D26" s="12">
        <v>37.6</v>
      </c>
    </row>
    <row r="27" spans="1:4" ht="29.25" customHeight="1">
      <c r="A27" s="15" t="s">
        <v>6</v>
      </c>
      <c r="B27" s="14" t="s">
        <v>21</v>
      </c>
      <c r="C27" s="12">
        <v>109</v>
      </c>
      <c r="D27" s="12"/>
    </row>
    <row r="28" spans="1:4" ht="91.5" customHeight="1">
      <c r="A28" s="15" t="s">
        <v>44</v>
      </c>
      <c r="B28" s="14" t="s">
        <v>32</v>
      </c>
      <c r="C28" s="12">
        <v>100</v>
      </c>
      <c r="D28" s="12">
        <v>6.3</v>
      </c>
    </row>
    <row r="29" spans="1:4" ht="12.75">
      <c r="A29" s="15"/>
      <c r="B29" s="14"/>
      <c r="C29" s="12"/>
      <c r="D29" s="12"/>
    </row>
    <row r="30" spans="1:4" ht="30" customHeight="1">
      <c r="A30" s="21" t="s">
        <v>10</v>
      </c>
      <c r="B30" s="14" t="s">
        <v>22</v>
      </c>
      <c r="C30" s="12">
        <f>SUM(C31:C31)</f>
        <v>800</v>
      </c>
      <c r="D30" s="12">
        <f>SUM(D31:D31)</f>
        <v>143.5</v>
      </c>
    </row>
    <row r="31" spans="1:4" ht="25.5" customHeight="1">
      <c r="A31" s="15" t="s">
        <v>2</v>
      </c>
      <c r="B31" s="14" t="s">
        <v>23</v>
      </c>
      <c r="C31" s="12">
        <v>800</v>
      </c>
      <c r="D31" s="12">
        <v>143.5</v>
      </c>
    </row>
    <row r="32" spans="1:4" ht="15.75" customHeight="1">
      <c r="A32" s="15"/>
      <c r="B32" s="14"/>
      <c r="C32" s="12"/>
      <c r="D32" s="12"/>
    </row>
    <row r="33" spans="1:4" ht="33" customHeight="1">
      <c r="A33" s="21" t="s">
        <v>11</v>
      </c>
      <c r="B33" s="14" t="s">
        <v>24</v>
      </c>
      <c r="C33" s="12">
        <f>C34+C35</f>
        <v>225</v>
      </c>
      <c r="D33" s="12">
        <f>D34+D35</f>
        <v>18.9</v>
      </c>
    </row>
    <row r="34" spans="1:4" ht="79.5" customHeight="1">
      <c r="A34" s="15" t="s">
        <v>49</v>
      </c>
      <c r="B34" s="14" t="s">
        <v>48</v>
      </c>
      <c r="C34" s="12">
        <v>150</v>
      </c>
      <c r="D34" s="12">
        <v>9.6</v>
      </c>
    </row>
    <row r="35" spans="1:4" ht="69.75" customHeight="1">
      <c r="A35" s="15" t="s">
        <v>45</v>
      </c>
      <c r="B35" s="14" t="s">
        <v>36</v>
      </c>
      <c r="C35" s="12">
        <v>75</v>
      </c>
      <c r="D35" s="12">
        <v>9.3</v>
      </c>
    </row>
    <row r="36" spans="1:4" ht="12.75" customHeight="1">
      <c r="A36" s="15"/>
      <c r="B36" s="14"/>
      <c r="C36" s="12"/>
      <c r="D36" s="12"/>
    </row>
    <row r="37" spans="1:4" ht="20.25" customHeight="1">
      <c r="A37" s="21" t="s">
        <v>7</v>
      </c>
      <c r="B37" s="14" t="s">
        <v>25</v>
      </c>
      <c r="C37" s="12">
        <f>SUM(C38:C45)</f>
        <v>1800</v>
      </c>
      <c r="D37" s="12">
        <f>SUM(D38:D45)</f>
        <v>50.3</v>
      </c>
    </row>
    <row r="38" spans="1:4" ht="69.75" customHeight="1">
      <c r="A38" s="15" t="s">
        <v>116</v>
      </c>
      <c r="B38" s="14" t="s">
        <v>117</v>
      </c>
      <c r="C38" s="12">
        <v>100</v>
      </c>
      <c r="D38" s="12"/>
    </row>
    <row r="39" spans="1:4" ht="54" customHeight="1">
      <c r="A39" s="15" t="s">
        <v>58</v>
      </c>
      <c r="B39" s="14" t="s">
        <v>59</v>
      </c>
      <c r="C39" s="12">
        <v>20</v>
      </c>
      <c r="D39" s="12"/>
    </row>
    <row r="40" spans="1:4" ht="45" customHeight="1">
      <c r="A40" s="15" t="s">
        <v>60</v>
      </c>
      <c r="B40" s="14" t="s">
        <v>61</v>
      </c>
      <c r="C40" s="12">
        <v>30</v>
      </c>
      <c r="D40" s="12">
        <v>9</v>
      </c>
    </row>
    <row r="41" spans="1:4" ht="45" customHeight="1">
      <c r="A41" s="15" t="s">
        <v>66</v>
      </c>
      <c r="B41" s="14" t="s">
        <v>64</v>
      </c>
      <c r="C41" s="12">
        <v>60</v>
      </c>
      <c r="D41" s="12"/>
    </row>
    <row r="42" spans="1:4" ht="30.75" customHeight="1">
      <c r="A42" s="15" t="s">
        <v>62</v>
      </c>
      <c r="B42" s="14" t="s">
        <v>63</v>
      </c>
      <c r="C42" s="12">
        <v>100</v>
      </c>
      <c r="D42" s="12">
        <v>2</v>
      </c>
    </row>
    <row r="43" spans="1:4" ht="68.25" customHeight="1">
      <c r="A43" s="15" t="s">
        <v>65</v>
      </c>
      <c r="B43" s="14" t="s">
        <v>122</v>
      </c>
      <c r="C43" s="12">
        <v>250</v>
      </c>
      <c r="D43" s="12"/>
    </row>
    <row r="44" spans="1:4" ht="78.75" customHeight="1">
      <c r="A44" s="15" t="s">
        <v>138</v>
      </c>
      <c r="B44" s="14" t="s">
        <v>139</v>
      </c>
      <c r="C44" s="12"/>
      <c r="D44" s="12">
        <v>6</v>
      </c>
    </row>
    <row r="45" spans="1:4" ht="28.5" customHeight="1">
      <c r="A45" s="15" t="s">
        <v>41</v>
      </c>
      <c r="B45" s="14" t="s">
        <v>38</v>
      </c>
      <c r="C45" s="12">
        <v>1240</v>
      </c>
      <c r="D45" s="12">
        <v>33.3</v>
      </c>
    </row>
    <row r="46" spans="1:4" ht="12.75" customHeight="1">
      <c r="A46" s="15"/>
      <c r="B46" s="14"/>
      <c r="C46" s="12"/>
      <c r="D46" s="12"/>
    </row>
    <row r="47" spans="1:4" ht="12.75" customHeight="1">
      <c r="A47" s="21" t="s">
        <v>129</v>
      </c>
      <c r="B47" s="14" t="s">
        <v>130</v>
      </c>
      <c r="C47" s="12">
        <f>C48+C49</f>
        <v>0</v>
      </c>
      <c r="D47" s="12">
        <f>D48+D49</f>
        <v>20.7</v>
      </c>
    </row>
    <row r="48" spans="1:4" ht="12.75" customHeight="1">
      <c r="A48" s="15" t="s">
        <v>131</v>
      </c>
      <c r="B48" s="14" t="s">
        <v>132</v>
      </c>
      <c r="C48" s="12"/>
      <c r="D48" s="26">
        <v>12.5</v>
      </c>
    </row>
    <row r="49" spans="1:4" ht="12.75" customHeight="1">
      <c r="A49" s="15" t="s">
        <v>133</v>
      </c>
      <c r="B49" s="14" t="s">
        <v>134</v>
      </c>
      <c r="C49" s="12"/>
      <c r="D49" s="12">
        <v>8.2</v>
      </c>
    </row>
    <row r="50" spans="1:4" ht="12.75" customHeight="1">
      <c r="A50" s="15"/>
      <c r="B50" s="14"/>
      <c r="C50" s="12"/>
      <c r="D50" s="12"/>
    </row>
    <row r="51" spans="1:4" ht="21.75" customHeight="1">
      <c r="A51" s="9" t="s">
        <v>8</v>
      </c>
      <c r="B51" s="10" t="s">
        <v>26</v>
      </c>
      <c r="C51" s="11">
        <f>C52+C90+C92</f>
        <v>856238.3</v>
      </c>
      <c r="D51" s="11">
        <f>D52+D90+D92</f>
        <v>56610.90000000001</v>
      </c>
    </row>
    <row r="52" spans="1:4" ht="42" customHeight="1">
      <c r="A52" s="13" t="s">
        <v>46</v>
      </c>
      <c r="B52" s="14" t="s">
        <v>39</v>
      </c>
      <c r="C52" s="12">
        <f>C53+C55+C67+C83+C88</f>
        <v>866677.2</v>
      </c>
      <c r="D52" s="12">
        <f>D53+D55+D67+D83+D88</f>
        <v>67049.8</v>
      </c>
    </row>
    <row r="53" spans="1:4" ht="33.75" customHeight="1">
      <c r="A53" s="15" t="s">
        <v>40</v>
      </c>
      <c r="B53" s="14" t="s">
        <v>27</v>
      </c>
      <c r="C53" s="12">
        <f>SUM(C54:C54)</f>
        <v>54621.8</v>
      </c>
      <c r="D53" s="12">
        <f>SUM(D54:D54)</f>
        <v>4549.8</v>
      </c>
    </row>
    <row r="54" spans="1:4" ht="40.5" customHeight="1">
      <c r="A54" s="16" t="s">
        <v>67</v>
      </c>
      <c r="B54" s="14" t="s">
        <v>68</v>
      </c>
      <c r="C54" s="12">
        <v>54621.8</v>
      </c>
      <c r="D54" s="12">
        <v>4549.8</v>
      </c>
    </row>
    <row r="55" spans="1:4" ht="45" customHeight="1">
      <c r="A55" s="28" t="s">
        <v>119</v>
      </c>
      <c r="B55" s="18" t="s">
        <v>28</v>
      </c>
      <c r="C55" s="12">
        <f>SUM(C56:C58)</f>
        <v>264157.89999999997</v>
      </c>
      <c r="D55" s="12">
        <f>SUM(D56:D58)</f>
        <v>22860.8</v>
      </c>
    </row>
    <row r="56" spans="1:4" ht="42.75" customHeight="1">
      <c r="A56" s="16" t="s">
        <v>120</v>
      </c>
      <c r="B56" s="14" t="s">
        <v>69</v>
      </c>
      <c r="C56" s="12">
        <v>2000</v>
      </c>
      <c r="D56" s="12"/>
    </row>
    <row r="57" spans="1:4" ht="92.25" customHeight="1">
      <c r="A57" s="16" t="s">
        <v>123</v>
      </c>
      <c r="B57" s="14" t="s">
        <v>124</v>
      </c>
      <c r="C57" s="12">
        <v>1057.2</v>
      </c>
      <c r="D57" s="12"/>
    </row>
    <row r="58" spans="1:4" ht="32.25" customHeight="1">
      <c r="A58" s="16" t="s">
        <v>70</v>
      </c>
      <c r="B58" s="14" t="s">
        <v>71</v>
      </c>
      <c r="C58" s="12">
        <f>SUM(C59:C66)</f>
        <v>261100.69999999998</v>
      </c>
      <c r="D58" s="12">
        <f>SUM(D59:D66)</f>
        <v>22860.8</v>
      </c>
    </row>
    <row r="59" spans="1:4" ht="28.5" customHeight="1">
      <c r="A59" s="16" t="s">
        <v>72</v>
      </c>
      <c r="B59" s="14"/>
      <c r="C59" s="12">
        <v>249988.8</v>
      </c>
      <c r="D59" s="12">
        <v>20836.8</v>
      </c>
    </row>
    <row r="60" spans="1:4" ht="108" customHeight="1">
      <c r="A60" s="16" t="s">
        <v>73</v>
      </c>
      <c r="B60" s="14"/>
      <c r="C60" s="12">
        <v>99</v>
      </c>
      <c r="D60" s="12">
        <v>24</v>
      </c>
    </row>
    <row r="61" spans="1:4" ht="69" customHeight="1">
      <c r="A61" s="16" t="s">
        <v>110</v>
      </c>
      <c r="B61" s="14"/>
      <c r="C61" s="12">
        <v>673</v>
      </c>
      <c r="D61" s="12"/>
    </row>
    <row r="62" spans="1:4" ht="45.75" customHeight="1">
      <c r="A62" s="19" t="s">
        <v>108</v>
      </c>
      <c r="B62" s="20"/>
      <c r="C62" s="24">
        <v>652.3</v>
      </c>
      <c r="D62" s="24"/>
    </row>
    <row r="63" spans="1:4" ht="53.25" customHeight="1">
      <c r="A63" s="19" t="s">
        <v>111</v>
      </c>
      <c r="B63" s="20"/>
      <c r="C63" s="24">
        <v>41</v>
      </c>
      <c r="D63" s="24"/>
    </row>
    <row r="64" spans="1:4" ht="60" customHeight="1">
      <c r="A64" s="19" t="s">
        <v>112</v>
      </c>
      <c r="B64" s="20"/>
      <c r="C64" s="24">
        <v>4589.2</v>
      </c>
      <c r="D64" s="24"/>
    </row>
    <row r="65" spans="1:4" ht="90.75" customHeight="1">
      <c r="A65" s="19" t="s">
        <v>140</v>
      </c>
      <c r="B65" s="20"/>
      <c r="C65" s="24">
        <v>3057.4</v>
      </c>
      <c r="D65" s="24"/>
    </row>
    <row r="66" spans="1:4" ht="104.25" customHeight="1">
      <c r="A66" s="19" t="s">
        <v>126</v>
      </c>
      <c r="B66" s="20"/>
      <c r="C66" s="12">
        <v>2000</v>
      </c>
      <c r="D66" s="12">
        <v>2000</v>
      </c>
    </row>
    <row r="67" spans="1:4" ht="33.75" customHeight="1">
      <c r="A67" s="17" t="s">
        <v>35</v>
      </c>
      <c r="B67" s="18" t="s">
        <v>34</v>
      </c>
      <c r="C67" s="12">
        <f>C68+C69+C79+C80+C81</f>
        <v>523729.6</v>
      </c>
      <c r="D67" s="12">
        <f>D68+D69+D79+D80+D81</f>
        <v>38764.9</v>
      </c>
    </row>
    <row r="68" spans="1:4" ht="51" customHeight="1">
      <c r="A68" s="17" t="s">
        <v>74</v>
      </c>
      <c r="B68" s="14" t="s">
        <v>75</v>
      </c>
      <c r="C68" s="12">
        <v>2195.4</v>
      </c>
      <c r="D68" s="12"/>
    </row>
    <row r="69" spans="1:4" ht="43.5" customHeight="1">
      <c r="A69" s="15" t="s">
        <v>113</v>
      </c>
      <c r="B69" s="14" t="s">
        <v>76</v>
      </c>
      <c r="C69" s="12">
        <f>SUM(C70:C78)</f>
        <v>12435.1</v>
      </c>
      <c r="D69" s="12">
        <f>SUM(D70:D78)</f>
        <v>964.9000000000001</v>
      </c>
    </row>
    <row r="70" spans="1:4" ht="79.5" customHeight="1">
      <c r="A70" s="16" t="s">
        <v>109</v>
      </c>
      <c r="B70" s="14"/>
      <c r="C70" s="12">
        <v>6652.7</v>
      </c>
      <c r="D70" s="12">
        <v>558.7</v>
      </c>
    </row>
    <row r="71" spans="1:4" ht="45" customHeight="1">
      <c r="A71" s="16" t="s">
        <v>77</v>
      </c>
      <c r="B71" s="14"/>
      <c r="C71" s="12">
        <v>304.7</v>
      </c>
      <c r="D71" s="12">
        <v>76.2</v>
      </c>
    </row>
    <row r="72" spans="1:4" ht="57" customHeight="1">
      <c r="A72" s="16" t="s">
        <v>78</v>
      </c>
      <c r="B72" s="14"/>
      <c r="C72" s="12">
        <v>1218.6</v>
      </c>
      <c r="D72" s="12">
        <v>102</v>
      </c>
    </row>
    <row r="73" spans="1:4" ht="57" customHeight="1">
      <c r="A73" s="16" t="s">
        <v>79</v>
      </c>
      <c r="B73" s="14"/>
      <c r="C73" s="12">
        <v>3046.6</v>
      </c>
      <c r="D73" s="12">
        <v>150</v>
      </c>
    </row>
    <row r="74" spans="1:4" ht="54" customHeight="1">
      <c r="A74" s="16" t="s">
        <v>80</v>
      </c>
      <c r="B74" s="14"/>
      <c r="C74" s="12">
        <v>937.5</v>
      </c>
      <c r="D74" s="12">
        <v>78</v>
      </c>
    </row>
    <row r="75" spans="1:4" ht="93" customHeight="1">
      <c r="A75" s="16" t="s">
        <v>81</v>
      </c>
      <c r="B75" s="14"/>
      <c r="C75" s="12">
        <v>15</v>
      </c>
      <c r="D75" s="12"/>
    </row>
    <row r="76" spans="1:4" ht="57" customHeight="1">
      <c r="A76" s="27" t="s">
        <v>114</v>
      </c>
      <c r="B76" s="14"/>
      <c r="C76" s="12">
        <v>59</v>
      </c>
      <c r="D76" s="12"/>
    </row>
    <row r="77" spans="1:4" ht="51">
      <c r="A77" s="16" t="s">
        <v>82</v>
      </c>
      <c r="B77" s="14"/>
      <c r="C77" s="12">
        <v>25</v>
      </c>
      <c r="D77" s="12"/>
    </row>
    <row r="78" spans="1:4" ht="56.25" customHeight="1">
      <c r="A78" s="16" t="s">
        <v>125</v>
      </c>
      <c r="B78" s="14"/>
      <c r="C78" s="12">
        <v>176</v>
      </c>
      <c r="D78" s="12"/>
    </row>
    <row r="79" spans="1:4" ht="78.75" customHeight="1">
      <c r="A79" s="16" t="s">
        <v>83</v>
      </c>
      <c r="B79" s="14" t="s">
        <v>84</v>
      </c>
      <c r="C79" s="12">
        <v>8427.5</v>
      </c>
      <c r="D79" s="12">
        <v>800</v>
      </c>
    </row>
    <row r="80" spans="1:4" ht="78.75" customHeight="1">
      <c r="A80" s="16" t="s">
        <v>121</v>
      </c>
      <c r="B80" s="14" t="s">
        <v>85</v>
      </c>
      <c r="C80" s="12">
        <f>1367.7+5046.1</f>
        <v>6413.8</v>
      </c>
      <c r="D80" s="12"/>
    </row>
    <row r="81" spans="1:4" ht="30" customHeight="1">
      <c r="A81" s="15" t="s">
        <v>86</v>
      </c>
      <c r="B81" s="14" t="s">
        <v>87</v>
      </c>
      <c r="C81" s="12">
        <f>C82</f>
        <v>494257.8</v>
      </c>
      <c r="D81" s="12">
        <f>D82</f>
        <v>37000</v>
      </c>
    </row>
    <row r="82" spans="1:4" ht="42.75" customHeight="1">
      <c r="A82" s="16" t="s">
        <v>88</v>
      </c>
      <c r="B82" s="14"/>
      <c r="C82" s="12">
        <v>494257.8</v>
      </c>
      <c r="D82" s="12">
        <v>37000</v>
      </c>
    </row>
    <row r="83" spans="1:4" ht="12.75">
      <c r="A83" s="17" t="s">
        <v>33</v>
      </c>
      <c r="B83" s="18" t="s">
        <v>29</v>
      </c>
      <c r="C83" s="12">
        <f>C84</f>
        <v>24039.8</v>
      </c>
      <c r="D83" s="12">
        <f>D84</f>
        <v>842.3</v>
      </c>
    </row>
    <row r="84" spans="1:4" ht="76.5">
      <c r="A84" s="17" t="s">
        <v>89</v>
      </c>
      <c r="B84" s="14" t="s">
        <v>90</v>
      </c>
      <c r="C84" s="12">
        <v>24039.8</v>
      </c>
      <c r="D84" s="12">
        <v>842.3</v>
      </c>
    </row>
    <row r="85" spans="1:4" ht="38.25" hidden="1">
      <c r="A85" s="17" t="s">
        <v>92</v>
      </c>
      <c r="B85" s="14" t="s">
        <v>91</v>
      </c>
      <c r="C85" s="12"/>
      <c r="D85" s="12"/>
    </row>
    <row r="86" spans="1:4" ht="114.75" hidden="1">
      <c r="A86" s="16" t="s">
        <v>94</v>
      </c>
      <c r="B86" s="14" t="s">
        <v>93</v>
      </c>
      <c r="C86" s="22"/>
      <c r="D86" s="22"/>
    </row>
    <row r="87" spans="1:4" ht="25.5" hidden="1">
      <c r="A87" s="17" t="s">
        <v>95</v>
      </c>
      <c r="B87" s="14"/>
      <c r="C87" s="22"/>
      <c r="D87" s="22"/>
    </row>
    <row r="88" spans="1:4" ht="38.25">
      <c r="A88" s="25" t="s">
        <v>97</v>
      </c>
      <c r="B88" s="18" t="s">
        <v>96</v>
      </c>
      <c r="C88" s="22">
        <f>C89</f>
        <v>128.1</v>
      </c>
      <c r="D88" s="22">
        <f>D89</f>
        <v>32</v>
      </c>
    </row>
    <row r="89" spans="1:4" ht="63.75">
      <c r="A89" s="16" t="s">
        <v>99</v>
      </c>
      <c r="B89" s="14" t="s">
        <v>98</v>
      </c>
      <c r="C89" s="22">
        <v>128.1</v>
      </c>
      <c r="D89" s="22">
        <v>32</v>
      </c>
    </row>
    <row r="90" spans="1:4" ht="66" customHeight="1">
      <c r="A90" s="25" t="s">
        <v>100</v>
      </c>
      <c r="B90" s="18" t="s">
        <v>101</v>
      </c>
      <c r="C90" s="22">
        <f>C91</f>
        <v>14121.3</v>
      </c>
      <c r="D90" s="22">
        <f>D91</f>
        <v>14121.3</v>
      </c>
    </row>
    <row r="91" spans="1:4" ht="58.5" customHeight="1">
      <c r="A91" s="25" t="s">
        <v>102</v>
      </c>
      <c r="B91" s="14" t="s">
        <v>103</v>
      </c>
      <c r="C91" s="22">
        <v>14121.3</v>
      </c>
      <c r="D91" s="22">
        <v>14121.3</v>
      </c>
    </row>
    <row r="92" spans="1:4" ht="54.75" customHeight="1">
      <c r="A92" s="25" t="s">
        <v>104</v>
      </c>
      <c r="B92" s="14" t="s">
        <v>103</v>
      </c>
      <c r="C92" s="22">
        <f>C93</f>
        <v>-24560.2</v>
      </c>
      <c r="D92" s="22">
        <f>D93</f>
        <v>-24560.2</v>
      </c>
    </row>
    <row r="93" spans="1:4" ht="51">
      <c r="A93" s="25" t="s">
        <v>106</v>
      </c>
      <c r="B93" s="32" t="s">
        <v>105</v>
      </c>
      <c r="C93" s="26">
        <v>-24560.2</v>
      </c>
      <c r="D93" s="26">
        <v>-24560.2</v>
      </c>
    </row>
    <row r="94" spans="1:4" ht="12.75">
      <c r="A94" s="6" t="s">
        <v>47</v>
      </c>
      <c r="B94" s="33" t="s">
        <v>107</v>
      </c>
      <c r="C94" s="3">
        <f>C8+C51</f>
        <v>956664.5</v>
      </c>
      <c r="D94" s="3">
        <f>D8+D51</f>
        <v>62502.90000000001</v>
      </c>
    </row>
  </sheetData>
  <sheetProtection/>
  <mergeCells count="3">
    <mergeCell ref="A1:C1"/>
    <mergeCell ref="A2:C2"/>
    <mergeCell ref="A3:C3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8"/>
  <sheetViews>
    <sheetView tabSelected="1" zoomScalePageLayoutView="0" workbookViewId="0" topLeftCell="A1">
      <selection activeCell="B4" sqref="B4"/>
    </sheetView>
  </sheetViews>
  <sheetFormatPr defaultColWidth="24.375" defaultRowHeight="12.75"/>
  <cols>
    <col min="1" max="1" width="56.125" style="4" customWidth="1"/>
    <col min="2" max="2" width="23.125" style="4" customWidth="1"/>
    <col min="3" max="3" width="18.25390625" style="4" customWidth="1"/>
    <col min="4" max="4" width="14.00390625" style="4" customWidth="1"/>
    <col min="5" max="16384" width="24.375" style="4" customWidth="1"/>
  </cols>
  <sheetData>
    <row r="1" spans="1:3" ht="25.5" customHeight="1">
      <c r="A1" s="48"/>
      <c r="B1" s="57" t="s">
        <v>224</v>
      </c>
      <c r="C1" s="57"/>
    </row>
    <row r="2" spans="1:3" ht="12.75" customHeight="1">
      <c r="A2" s="48"/>
      <c r="B2" s="57" t="s">
        <v>225</v>
      </c>
      <c r="C2" s="57"/>
    </row>
    <row r="3" spans="1:3" ht="12.75">
      <c r="A3" s="48"/>
      <c r="B3" s="57" t="s">
        <v>228</v>
      </c>
      <c r="C3" s="57"/>
    </row>
    <row r="4" spans="1:3" ht="12.75" customHeight="1">
      <c r="A4" s="48"/>
      <c r="B4" s="48"/>
      <c r="C4" s="49"/>
    </row>
    <row r="5" spans="1:3" ht="14.25" customHeight="1">
      <c r="A5" s="56" t="s">
        <v>223</v>
      </c>
      <c r="B5" s="56"/>
      <c r="C5" s="56"/>
    </row>
    <row r="6" spans="1:3" ht="17.25" customHeight="1">
      <c r="A6" s="58" t="s">
        <v>220</v>
      </c>
      <c r="B6" s="58"/>
      <c r="C6" s="58"/>
    </row>
    <row r="7" spans="1:3" ht="18" customHeight="1">
      <c r="A7" s="55" t="s">
        <v>221</v>
      </c>
      <c r="B7" s="55"/>
      <c r="C7" s="55"/>
    </row>
    <row r="8" spans="1:3" ht="19.5" customHeight="1">
      <c r="A8" s="55" t="s">
        <v>222</v>
      </c>
      <c r="B8" s="55"/>
      <c r="C8" s="55"/>
    </row>
    <row r="9" spans="1:3" ht="12" customHeight="1">
      <c r="A9" s="50"/>
      <c r="B9" s="50"/>
      <c r="C9" s="51" t="s">
        <v>227</v>
      </c>
    </row>
    <row r="10" spans="1:4" ht="66" customHeight="1">
      <c r="A10" s="1" t="s">
        <v>30</v>
      </c>
      <c r="B10" s="1" t="s">
        <v>31</v>
      </c>
      <c r="C10" s="29" t="s">
        <v>226</v>
      </c>
      <c r="D10" s="42"/>
    </row>
    <row r="11" spans="1:3" ht="12.75">
      <c r="A11" s="2">
        <v>1</v>
      </c>
      <c r="B11" s="2">
        <v>2</v>
      </c>
      <c r="C11" s="2">
        <v>3</v>
      </c>
    </row>
    <row r="12" spans="1:3" ht="12.75">
      <c r="A12" s="7"/>
      <c r="B12" s="8"/>
      <c r="C12" s="7"/>
    </row>
    <row r="13" spans="1:3" ht="21" customHeight="1">
      <c r="A13" s="9" t="s">
        <v>42</v>
      </c>
      <c r="B13" s="10" t="s">
        <v>12</v>
      </c>
      <c r="C13" s="11">
        <f>C15+C18+C21+C26+C33+C38+C45+C49+C59+C41+C30</f>
        <v>100365.4</v>
      </c>
    </row>
    <row r="14" spans="1:3" ht="12.75">
      <c r="A14" s="9"/>
      <c r="B14" s="10"/>
      <c r="C14" s="12"/>
    </row>
    <row r="15" spans="1:3" ht="15.75" customHeight="1">
      <c r="A15" s="13" t="s">
        <v>9</v>
      </c>
      <c r="B15" s="14" t="s">
        <v>13</v>
      </c>
      <c r="C15" s="12">
        <f>C16</f>
        <v>64027.6</v>
      </c>
    </row>
    <row r="16" spans="1:3" ht="15.75" customHeight="1">
      <c r="A16" s="15" t="s">
        <v>0</v>
      </c>
      <c r="B16" s="14" t="s">
        <v>14</v>
      </c>
      <c r="C16" s="12">
        <v>64027.6</v>
      </c>
    </row>
    <row r="17" spans="1:3" ht="15" customHeight="1">
      <c r="A17" s="15"/>
      <c r="B17" s="14"/>
      <c r="C17" s="12"/>
    </row>
    <row r="18" spans="1:3" ht="41.25" customHeight="1">
      <c r="A18" s="21" t="s">
        <v>3</v>
      </c>
      <c r="B18" s="14" t="s">
        <v>15</v>
      </c>
      <c r="C18" s="12">
        <f>C19</f>
        <v>7308.6</v>
      </c>
    </row>
    <row r="19" spans="1:3" ht="30" customHeight="1">
      <c r="A19" s="15" t="s">
        <v>4</v>
      </c>
      <c r="B19" s="14" t="s">
        <v>16</v>
      </c>
      <c r="C19" s="12">
        <v>7308.6</v>
      </c>
    </row>
    <row r="20" spans="1:3" ht="12.75">
      <c r="A20" s="15"/>
      <c r="B20" s="14"/>
      <c r="C20" s="12"/>
    </row>
    <row r="21" spans="1:3" ht="17.25" customHeight="1">
      <c r="A21" s="21" t="s">
        <v>1</v>
      </c>
      <c r="B21" s="14" t="s">
        <v>17</v>
      </c>
      <c r="C21" s="12">
        <f>C22+C23+C24</f>
        <v>12481.6</v>
      </c>
    </row>
    <row r="22" spans="1:3" ht="30" customHeight="1">
      <c r="A22" s="15" t="s">
        <v>50</v>
      </c>
      <c r="B22" s="14" t="s">
        <v>51</v>
      </c>
      <c r="C22" s="12">
        <v>12404.1</v>
      </c>
    </row>
    <row r="23" spans="1:3" ht="15.75" customHeight="1">
      <c r="A23" s="15" t="s">
        <v>52</v>
      </c>
      <c r="B23" s="14" t="s">
        <v>53</v>
      </c>
      <c r="C23" s="12">
        <v>18.3</v>
      </c>
    </row>
    <row r="24" spans="1:3" ht="30" customHeight="1">
      <c r="A24" s="15" t="s">
        <v>162</v>
      </c>
      <c r="B24" s="14" t="s">
        <v>163</v>
      </c>
      <c r="C24" s="12">
        <v>59.2</v>
      </c>
    </row>
    <row r="25" spans="1:3" ht="12.75" customHeight="1">
      <c r="A25" s="15"/>
      <c r="B25" s="14"/>
      <c r="C25" s="12"/>
    </row>
    <row r="26" spans="1:3" ht="12.75">
      <c r="A26" s="21" t="s">
        <v>37</v>
      </c>
      <c r="B26" s="14" t="s">
        <v>18</v>
      </c>
      <c r="C26" s="12">
        <f>C27+C28</f>
        <v>1999.7</v>
      </c>
    </row>
    <row r="27" spans="1:3" ht="30.75" customHeight="1">
      <c r="A27" s="15" t="s">
        <v>57</v>
      </c>
      <c r="B27" s="14" t="s">
        <v>56</v>
      </c>
      <c r="C27" s="12">
        <v>1609.2</v>
      </c>
    </row>
    <row r="28" spans="1:3" ht="41.25" customHeight="1">
      <c r="A28" s="15" t="s">
        <v>143</v>
      </c>
      <c r="B28" s="14" t="s">
        <v>118</v>
      </c>
      <c r="C28" s="12">
        <v>390.5</v>
      </c>
    </row>
    <row r="29" spans="1:3" ht="12.75" customHeight="1">
      <c r="A29" s="15"/>
      <c r="B29" s="14"/>
      <c r="C29" s="12"/>
    </row>
    <row r="30" spans="1:3" ht="42.75" customHeight="1">
      <c r="A30" s="21" t="s">
        <v>215</v>
      </c>
      <c r="B30" s="14" t="s">
        <v>217</v>
      </c>
      <c r="C30" s="12">
        <f>C31</f>
        <v>0.1</v>
      </c>
    </row>
    <row r="31" spans="1:3" ht="30.75" customHeight="1">
      <c r="A31" s="21" t="s">
        <v>216</v>
      </c>
      <c r="B31" s="14" t="s">
        <v>218</v>
      </c>
      <c r="C31" s="12">
        <v>0.1</v>
      </c>
    </row>
    <row r="32" spans="1:3" ht="12.75" customHeight="1">
      <c r="A32" s="15"/>
      <c r="B32" s="14"/>
      <c r="C32" s="12"/>
    </row>
    <row r="33" spans="1:3" ht="38.25">
      <c r="A33" s="13" t="s">
        <v>5</v>
      </c>
      <c r="B33" s="14" t="s">
        <v>19</v>
      </c>
      <c r="C33" s="12">
        <f>SUM(C34:C36)</f>
        <v>6839.900000000001</v>
      </c>
    </row>
    <row r="34" spans="1:3" ht="93" customHeight="1">
      <c r="A34" s="15" t="s">
        <v>43</v>
      </c>
      <c r="B34" s="14" t="s">
        <v>20</v>
      </c>
      <c r="C34" s="12">
        <v>6343.5</v>
      </c>
    </row>
    <row r="35" spans="1:3" ht="30" customHeight="1">
      <c r="A35" s="15" t="s">
        <v>6</v>
      </c>
      <c r="B35" s="14" t="s">
        <v>21</v>
      </c>
      <c r="C35" s="12">
        <v>147.1</v>
      </c>
    </row>
    <row r="36" spans="1:3" ht="81" customHeight="1">
      <c r="A36" s="15" t="s">
        <v>44</v>
      </c>
      <c r="B36" s="14" t="s">
        <v>32</v>
      </c>
      <c r="C36" s="12">
        <v>349.3</v>
      </c>
    </row>
    <row r="37" spans="1:3" ht="12.75" customHeight="1">
      <c r="A37" s="15"/>
      <c r="B37" s="14"/>
      <c r="C37" s="12"/>
    </row>
    <row r="38" spans="1:3" ht="25.5">
      <c r="A38" s="21" t="s">
        <v>10</v>
      </c>
      <c r="B38" s="14" t="s">
        <v>22</v>
      </c>
      <c r="C38" s="12">
        <f>SUM(C39:C39)</f>
        <v>885.2</v>
      </c>
    </row>
    <row r="39" spans="1:3" ht="30" customHeight="1">
      <c r="A39" s="15" t="s">
        <v>2</v>
      </c>
      <c r="B39" s="14" t="s">
        <v>23</v>
      </c>
      <c r="C39" s="12">
        <v>885.2</v>
      </c>
    </row>
    <row r="40" spans="1:3" ht="12.75" customHeight="1">
      <c r="A40" s="15"/>
      <c r="B40" s="14"/>
      <c r="C40" s="12"/>
    </row>
    <row r="41" spans="1:3" ht="40.5" customHeight="1">
      <c r="A41" s="21" t="s">
        <v>164</v>
      </c>
      <c r="B41" s="14" t="s">
        <v>165</v>
      </c>
      <c r="C41" s="12">
        <f>C42+C43</f>
        <v>3798.3</v>
      </c>
    </row>
    <row r="42" spans="1:3" ht="15.75" customHeight="1">
      <c r="A42" s="15" t="s">
        <v>190</v>
      </c>
      <c r="B42" s="14" t="s">
        <v>189</v>
      </c>
      <c r="C42" s="12">
        <v>0.4</v>
      </c>
    </row>
    <row r="43" spans="1:3" ht="15.75" customHeight="1">
      <c r="A43" s="15" t="s">
        <v>166</v>
      </c>
      <c r="B43" s="14" t="s">
        <v>167</v>
      </c>
      <c r="C43" s="12">
        <v>3797.9</v>
      </c>
    </row>
    <row r="44" spans="1:3" ht="12.75" customHeight="1">
      <c r="A44" s="15"/>
      <c r="B44" s="14"/>
      <c r="C44" s="12"/>
    </row>
    <row r="45" spans="1:3" ht="42" customHeight="1">
      <c r="A45" s="21" t="s">
        <v>11</v>
      </c>
      <c r="B45" s="14" t="s">
        <v>24</v>
      </c>
      <c r="C45" s="12">
        <f>C46+C47</f>
        <v>600.4000000000001</v>
      </c>
    </row>
    <row r="46" spans="1:3" ht="80.25" customHeight="1">
      <c r="A46" s="15" t="s">
        <v>144</v>
      </c>
      <c r="B46" s="14" t="s">
        <v>142</v>
      </c>
      <c r="C46" s="12">
        <v>274.1</v>
      </c>
    </row>
    <row r="47" spans="1:3" ht="30" customHeight="1">
      <c r="A47" s="15" t="s">
        <v>145</v>
      </c>
      <c r="B47" s="14" t="s">
        <v>36</v>
      </c>
      <c r="C47" s="12">
        <v>326.3</v>
      </c>
    </row>
    <row r="48" spans="1:3" ht="12.75" customHeight="1">
      <c r="A48" s="15"/>
      <c r="B48" s="14"/>
      <c r="C48" s="12"/>
    </row>
    <row r="49" spans="1:3" ht="15.75" customHeight="1">
      <c r="A49" s="21" t="s">
        <v>7</v>
      </c>
      <c r="B49" s="14" t="s">
        <v>25</v>
      </c>
      <c r="C49" s="12">
        <f>SUM(C50:C57)</f>
        <v>2369.4</v>
      </c>
    </row>
    <row r="50" spans="1:3" ht="56.25" customHeight="1">
      <c r="A50" s="15" t="s">
        <v>146</v>
      </c>
      <c r="B50" s="14" t="s">
        <v>117</v>
      </c>
      <c r="C50" s="12">
        <v>73</v>
      </c>
    </row>
    <row r="51" spans="1:3" ht="44.25" customHeight="1">
      <c r="A51" s="15" t="s">
        <v>147</v>
      </c>
      <c r="B51" s="14" t="s">
        <v>148</v>
      </c>
      <c r="C51" s="12">
        <v>8</v>
      </c>
    </row>
    <row r="52" spans="1:3" ht="105.75" customHeight="1">
      <c r="A52" s="15" t="s">
        <v>149</v>
      </c>
      <c r="B52" s="14" t="s">
        <v>150</v>
      </c>
      <c r="C52" s="12">
        <v>80.3</v>
      </c>
    </row>
    <row r="53" spans="1:3" ht="57" customHeight="1">
      <c r="A53" s="15" t="s">
        <v>151</v>
      </c>
      <c r="B53" s="14" t="s">
        <v>122</v>
      </c>
      <c r="C53" s="12">
        <v>513.9</v>
      </c>
    </row>
    <row r="54" spans="1:3" ht="31.5" customHeight="1" hidden="1">
      <c r="A54" s="15" t="s">
        <v>168</v>
      </c>
      <c r="B54" s="14" t="s">
        <v>169</v>
      </c>
      <c r="C54" s="12"/>
    </row>
    <row r="55" spans="1:3" ht="31.5" customHeight="1">
      <c r="A55" s="15" t="s">
        <v>168</v>
      </c>
      <c r="B55" s="14" t="s">
        <v>169</v>
      </c>
      <c r="C55" s="47">
        <v>-30</v>
      </c>
    </row>
    <row r="56" spans="1:3" ht="69" customHeight="1">
      <c r="A56" s="15" t="s">
        <v>138</v>
      </c>
      <c r="B56" s="14" t="s">
        <v>139</v>
      </c>
      <c r="C56" s="12">
        <v>46.2</v>
      </c>
    </row>
    <row r="57" spans="1:3" ht="30" customHeight="1">
      <c r="A57" s="15" t="s">
        <v>41</v>
      </c>
      <c r="B57" s="14" t="s">
        <v>38</v>
      </c>
      <c r="C57" s="12">
        <v>1678</v>
      </c>
    </row>
    <row r="58" spans="1:3" ht="12.75" customHeight="1">
      <c r="A58" s="15"/>
      <c r="B58" s="34"/>
      <c r="C58" s="12"/>
    </row>
    <row r="59" spans="1:3" ht="18" customHeight="1">
      <c r="A59" s="21" t="s">
        <v>129</v>
      </c>
      <c r="B59" s="14" t="s">
        <v>130</v>
      </c>
      <c r="C59" s="47">
        <f>C60+C61</f>
        <v>54.599999999999994</v>
      </c>
    </row>
    <row r="60" spans="1:3" ht="15.75" customHeight="1">
      <c r="A60" s="15" t="s">
        <v>131</v>
      </c>
      <c r="B60" s="14" t="s">
        <v>132</v>
      </c>
      <c r="C60" s="47">
        <v>-19</v>
      </c>
    </row>
    <row r="61" spans="1:3" ht="15" customHeight="1">
      <c r="A61" s="15" t="s">
        <v>133</v>
      </c>
      <c r="B61" s="14" t="s">
        <v>134</v>
      </c>
      <c r="C61" s="47">
        <v>73.6</v>
      </c>
    </row>
    <row r="62" spans="1:3" ht="12.75" customHeight="1">
      <c r="A62" s="15"/>
      <c r="B62" s="34"/>
      <c r="C62" s="12"/>
    </row>
    <row r="63" spans="1:3" ht="18" customHeight="1">
      <c r="A63" s="9" t="s">
        <v>8</v>
      </c>
      <c r="B63" s="35" t="s">
        <v>26</v>
      </c>
      <c r="C63" s="11">
        <f>C64+C123+C125+C120</f>
        <v>956872.5</v>
      </c>
    </row>
    <row r="64" spans="1:3" ht="45" customHeight="1">
      <c r="A64" s="13" t="s">
        <v>46</v>
      </c>
      <c r="B64" s="34" t="s">
        <v>39</v>
      </c>
      <c r="C64" s="12">
        <f>C65+C69+C95+C111</f>
        <v>959733.3999999999</v>
      </c>
    </row>
    <row r="65" spans="1:3" ht="30" customHeight="1">
      <c r="A65" s="15" t="s">
        <v>40</v>
      </c>
      <c r="B65" s="34" t="s">
        <v>27</v>
      </c>
      <c r="C65" s="12">
        <f>SUM(C66:C67)</f>
        <v>79815.6</v>
      </c>
    </row>
    <row r="66" spans="1:3" ht="30" customHeight="1">
      <c r="A66" s="16" t="s">
        <v>152</v>
      </c>
      <c r="B66" s="34" t="s">
        <v>68</v>
      </c>
      <c r="C66" s="12">
        <v>77621.6</v>
      </c>
    </row>
    <row r="67" spans="1:3" ht="39.75" customHeight="1">
      <c r="A67" s="16" t="s">
        <v>203</v>
      </c>
      <c r="B67" s="34" t="s">
        <v>204</v>
      </c>
      <c r="C67" s="12">
        <v>2194</v>
      </c>
    </row>
    <row r="68" spans="1:3" ht="12.75" customHeight="1">
      <c r="A68" s="16"/>
      <c r="B68" s="34"/>
      <c r="C68" s="12"/>
    </row>
    <row r="69" spans="1:3" ht="30" customHeight="1">
      <c r="A69" s="17" t="s">
        <v>119</v>
      </c>
      <c r="B69" s="34" t="s">
        <v>28</v>
      </c>
      <c r="C69" s="12">
        <f>SUM(C70:C82)</f>
        <v>336497.69999999995</v>
      </c>
    </row>
    <row r="70" spans="1:3" ht="30" customHeight="1">
      <c r="A70" s="43" t="s">
        <v>205</v>
      </c>
      <c r="B70" s="34" t="s">
        <v>206</v>
      </c>
      <c r="C70" s="12">
        <v>192.1</v>
      </c>
    </row>
    <row r="71" spans="1:3" ht="54" customHeight="1">
      <c r="A71" s="43" t="s">
        <v>207</v>
      </c>
      <c r="B71" s="34" t="s">
        <v>208</v>
      </c>
      <c r="C71" s="12">
        <v>337.2</v>
      </c>
    </row>
    <row r="72" spans="1:3" ht="41.25" customHeight="1">
      <c r="A72" s="43" t="s">
        <v>191</v>
      </c>
      <c r="B72" s="34" t="s">
        <v>192</v>
      </c>
      <c r="C72" s="12">
        <v>154.3</v>
      </c>
    </row>
    <row r="73" spans="1:3" ht="65.25" customHeight="1">
      <c r="A73" s="43" t="s">
        <v>170</v>
      </c>
      <c r="B73" s="34" t="s">
        <v>171</v>
      </c>
      <c r="C73" s="12">
        <v>35389</v>
      </c>
    </row>
    <row r="74" spans="1:3" ht="30" customHeight="1">
      <c r="A74" s="43" t="s">
        <v>193</v>
      </c>
      <c r="B74" s="34" t="s">
        <v>194</v>
      </c>
      <c r="C74" s="12">
        <v>2301.7</v>
      </c>
    </row>
    <row r="75" spans="1:3" ht="39.75" customHeight="1">
      <c r="A75" s="43" t="s">
        <v>120</v>
      </c>
      <c r="B75" s="34" t="s">
        <v>69</v>
      </c>
      <c r="C75" s="12">
        <v>6523.5</v>
      </c>
    </row>
    <row r="76" spans="1:3" ht="56.25" customHeight="1">
      <c r="A76" s="43" t="s">
        <v>195</v>
      </c>
      <c r="B76" s="34" t="s">
        <v>196</v>
      </c>
      <c r="C76" s="12">
        <v>2478.2</v>
      </c>
    </row>
    <row r="77" spans="1:3" ht="79.5" customHeight="1">
      <c r="A77" s="19" t="s">
        <v>219</v>
      </c>
      <c r="B77" s="34" t="s">
        <v>209</v>
      </c>
      <c r="C77" s="12">
        <v>1177.8</v>
      </c>
    </row>
    <row r="78" spans="1:3" ht="54" customHeight="1">
      <c r="A78" s="19" t="s">
        <v>210</v>
      </c>
      <c r="B78" s="34" t="s">
        <v>211</v>
      </c>
      <c r="C78" s="12">
        <v>986.1</v>
      </c>
    </row>
    <row r="79" spans="1:3" ht="56.25" customHeight="1">
      <c r="A79" s="43" t="s">
        <v>197</v>
      </c>
      <c r="B79" s="34" t="s">
        <v>198</v>
      </c>
      <c r="C79" s="12">
        <v>2299.9</v>
      </c>
    </row>
    <row r="80" spans="1:3" ht="56.25" customHeight="1">
      <c r="A80" s="19" t="s">
        <v>212</v>
      </c>
      <c r="B80" s="34" t="s">
        <v>213</v>
      </c>
      <c r="C80" s="12">
        <v>2848.9</v>
      </c>
    </row>
    <row r="81" spans="1:3" ht="93" customHeight="1">
      <c r="A81" s="19" t="s">
        <v>153</v>
      </c>
      <c r="B81" s="34" t="s">
        <v>124</v>
      </c>
      <c r="C81" s="12">
        <v>1232.4</v>
      </c>
    </row>
    <row r="82" spans="1:3" ht="15.75" customHeight="1">
      <c r="A82" s="19" t="s">
        <v>70</v>
      </c>
      <c r="B82" s="34" t="s">
        <v>71</v>
      </c>
      <c r="C82" s="12">
        <f>SUM(C83:C93)</f>
        <v>280576.6</v>
      </c>
    </row>
    <row r="83" spans="1:3" ht="30" customHeight="1">
      <c r="A83" s="19" t="s">
        <v>72</v>
      </c>
      <c r="B83" s="20"/>
      <c r="C83" s="12">
        <v>229892.4</v>
      </c>
    </row>
    <row r="84" spans="1:3" ht="107.25" customHeight="1">
      <c r="A84" s="19" t="s">
        <v>154</v>
      </c>
      <c r="B84" s="34"/>
      <c r="C84" s="12">
        <v>100.8</v>
      </c>
    </row>
    <row r="85" spans="1:3" ht="59.25" customHeight="1">
      <c r="A85" s="19" t="s">
        <v>110</v>
      </c>
      <c r="B85" s="34"/>
      <c r="C85" s="12">
        <v>673</v>
      </c>
    </row>
    <row r="86" spans="1:3" ht="40.5" customHeight="1">
      <c r="A86" s="19" t="s">
        <v>155</v>
      </c>
      <c r="B86" s="34"/>
      <c r="C86" s="12">
        <v>671.2</v>
      </c>
    </row>
    <row r="87" spans="1:3" ht="40.5" customHeight="1">
      <c r="A87" s="19" t="s">
        <v>112</v>
      </c>
      <c r="B87" s="34"/>
      <c r="C87" s="12">
        <v>5440</v>
      </c>
    </row>
    <row r="88" spans="1:3" ht="95.25" customHeight="1">
      <c r="A88" s="19" t="s">
        <v>176</v>
      </c>
      <c r="B88" s="20"/>
      <c r="C88" s="24">
        <v>43155.7</v>
      </c>
    </row>
    <row r="89" spans="1:3" ht="108" customHeight="1">
      <c r="A89" s="19" t="s">
        <v>175</v>
      </c>
      <c r="B89" s="20"/>
      <c r="C89" s="24">
        <v>122.3</v>
      </c>
    </row>
    <row r="90" spans="1:3" ht="80.25" customHeight="1">
      <c r="A90" s="19" t="s">
        <v>172</v>
      </c>
      <c r="B90" s="20"/>
      <c r="C90" s="24">
        <v>189.2</v>
      </c>
    </row>
    <row r="91" spans="1:3" ht="82.5" customHeight="1">
      <c r="A91" s="19" t="s">
        <v>173</v>
      </c>
      <c r="B91" s="20"/>
      <c r="C91" s="24">
        <v>140</v>
      </c>
    </row>
    <row r="92" spans="1:3" ht="129" customHeight="1">
      <c r="A92" s="19" t="s">
        <v>174</v>
      </c>
      <c r="B92" s="20"/>
      <c r="C92" s="24">
        <v>50</v>
      </c>
    </row>
    <row r="93" spans="1:3" ht="56.25" customHeight="1">
      <c r="A93" s="19" t="s">
        <v>214</v>
      </c>
      <c r="B93" s="20"/>
      <c r="C93" s="24">
        <v>142</v>
      </c>
    </row>
    <row r="94" spans="1:3" ht="12.75" customHeight="1">
      <c r="A94" s="16"/>
      <c r="B94" s="34"/>
      <c r="C94" s="12"/>
    </row>
    <row r="95" spans="1:3" ht="27" customHeight="1">
      <c r="A95" s="17" t="s">
        <v>35</v>
      </c>
      <c r="B95" s="34" t="s">
        <v>34</v>
      </c>
      <c r="C95" s="12">
        <f>C96+C97+C106+C107</f>
        <v>502726.79999999993</v>
      </c>
    </row>
    <row r="96" spans="1:3" ht="42.75" customHeight="1">
      <c r="A96" s="16" t="s">
        <v>74</v>
      </c>
      <c r="B96" s="34" t="s">
        <v>75</v>
      </c>
      <c r="C96" s="12">
        <v>2322.2</v>
      </c>
    </row>
    <row r="97" spans="1:3" ht="42" customHeight="1">
      <c r="A97" s="16" t="s">
        <v>156</v>
      </c>
      <c r="B97" s="34" t="s">
        <v>76</v>
      </c>
      <c r="C97" s="12">
        <f>SUM(C98:C105)</f>
        <v>12106.9</v>
      </c>
    </row>
    <row r="98" spans="1:3" ht="66.75" customHeight="1">
      <c r="A98" s="16" t="s">
        <v>157</v>
      </c>
      <c r="B98" s="34"/>
      <c r="C98" s="12">
        <v>6481.6</v>
      </c>
    </row>
    <row r="99" spans="1:3" ht="41.25" customHeight="1">
      <c r="A99" s="36" t="s">
        <v>77</v>
      </c>
      <c r="B99" s="34"/>
      <c r="C99" s="12">
        <v>304.7</v>
      </c>
    </row>
    <row r="100" spans="1:3" ht="53.25" customHeight="1">
      <c r="A100" s="16" t="s">
        <v>158</v>
      </c>
      <c r="B100" s="34"/>
      <c r="C100" s="12">
        <v>1218.6</v>
      </c>
    </row>
    <row r="101" spans="1:3" ht="42" customHeight="1">
      <c r="A101" s="16" t="s">
        <v>80</v>
      </c>
      <c r="B101" s="34"/>
      <c r="C101" s="12">
        <v>937.5</v>
      </c>
    </row>
    <row r="102" spans="1:3" ht="55.5" customHeight="1">
      <c r="A102" s="16" t="s">
        <v>79</v>
      </c>
      <c r="B102" s="34"/>
      <c r="C102" s="12">
        <v>3046.6</v>
      </c>
    </row>
    <row r="103" spans="1:3" ht="42.75" customHeight="1">
      <c r="A103" s="16" t="s">
        <v>81</v>
      </c>
      <c r="B103" s="34"/>
      <c r="C103" s="12">
        <v>15.3</v>
      </c>
    </row>
    <row r="104" spans="1:3" ht="42" customHeight="1">
      <c r="A104" s="16" t="s">
        <v>82</v>
      </c>
      <c r="B104" s="34"/>
      <c r="C104" s="12">
        <v>25</v>
      </c>
    </row>
    <row r="105" spans="1:3" ht="42.75" customHeight="1">
      <c r="A105" s="16" t="s">
        <v>125</v>
      </c>
      <c r="B105" s="34"/>
      <c r="C105" s="12">
        <v>77.6</v>
      </c>
    </row>
    <row r="106" spans="1:3" ht="66" customHeight="1">
      <c r="A106" s="16" t="s">
        <v>159</v>
      </c>
      <c r="B106" s="34" t="s">
        <v>85</v>
      </c>
      <c r="C106" s="12">
        <v>4679</v>
      </c>
    </row>
    <row r="107" spans="1:3" ht="15.75" customHeight="1">
      <c r="A107" s="16" t="s">
        <v>160</v>
      </c>
      <c r="B107" s="34" t="s">
        <v>87</v>
      </c>
      <c r="C107" s="12">
        <f>C108+C109</f>
        <v>483618.69999999995</v>
      </c>
    </row>
    <row r="108" spans="1:3" ht="30" customHeight="1">
      <c r="A108" s="16" t="s">
        <v>161</v>
      </c>
      <c r="B108" s="34"/>
      <c r="C108" s="12">
        <v>476961.6</v>
      </c>
    </row>
    <row r="109" spans="1:3" ht="69" customHeight="1">
      <c r="A109" s="16" t="s">
        <v>177</v>
      </c>
      <c r="B109" s="34"/>
      <c r="C109" s="12">
        <v>6657.1</v>
      </c>
    </row>
    <row r="110" spans="1:3" ht="12.75" customHeight="1">
      <c r="A110" s="37"/>
      <c r="B110" s="34"/>
      <c r="C110" s="12"/>
    </row>
    <row r="111" spans="1:3" ht="18" customHeight="1">
      <c r="A111" s="17" t="s">
        <v>33</v>
      </c>
      <c r="B111" s="18" t="s">
        <v>29</v>
      </c>
      <c r="C111" s="12">
        <f>SUM(C112:C115)</f>
        <v>40693.3</v>
      </c>
    </row>
    <row r="112" spans="1:3" ht="66.75" customHeight="1">
      <c r="A112" s="43" t="s">
        <v>179</v>
      </c>
      <c r="B112" s="14" t="s">
        <v>90</v>
      </c>
      <c r="C112" s="12">
        <v>32475.9</v>
      </c>
    </row>
    <row r="113" spans="1:3" ht="41.25" customHeight="1">
      <c r="A113" s="44" t="s">
        <v>199</v>
      </c>
      <c r="B113" s="14" t="s">
        <v>91</v>
      </c>
      <c r="C113" s="22">
        <v>21.1</v>
      </c>
    </row>
    <row r="114" spans="1:3" ht="57" customHeight="1">
      <c r="A114" s="44" t="s">
        <v>200</v>
      </c>
      <c r="B114" s="14" t="s">
        <v>201</v>
      </c>
      <c r="C114" s="22">
        <v>100</v>
      </c>
    </row>
    <row r="115" spans="1:3" ht="30" customHeight="1">
      <c r="A115" s="44" t="s">
        <v>178</v>
      </c>
      <c r="B115" s="14" t="s">
        <v>93</v>
      </c>
      <c r="C115" s="22">
        <f>C117+C118+C116</f>
        <v>8096.300000000001</v>
      </c>
    </row>
    <row r="116" spans="1:3" ht="56.25" customHeight="1">
      <c r="A116" s="44" t="s">
        <v>99</v>
      </c>
      <c r="B116" s="14"/>
      <c r="C116" s="22">
        <v>15.1</v>
      </c>
    </row>
    <row r="117" spans="1:3" ht="39.75" customHeight="1">
      <c r="A117" s="44" t="s">
        <v>180</v>
      </c>
      <c r="B117" s="14"/>
      <c r="C117" s="22">
        <v>6917.3</v>
      </c>
    </row>
    <row r="118" spans="1:3" ht="15.75" customHeight="1">
      <c r="A118" s="44" t="s">
        <v>202</v>
      </c>
      <c r="B118" s="14"/>
      <c r="C118" s="22">
        <v>1163.9</v>
      </c>
    </row>
    <row r="119" spans="1:3" ht="12.75" customHeight="1">
      <c r="A119" s="44"/>
      <c r="B119" s="14"/>
      <c r="C119" s="22"/>
    </row>
    <row r="120" spans="1:3" ht="15.75" customHeight="1">
      <c r="A120" s="46" t="s">
        <v>183</v>
      </c>
      <c r="B120" s="45" t="s">
        <v>184</v>
      </c>
      <c r="C120" s="22">
        <f>C121</f>
        <v>400</v>
      </c>
    </row>
    <row r="121" spans="1:3" ht="30" customHeight="1">
      <c r="A121" s="46" t="s">
        <v>186</v>
      </c>
      <c r="B121" s="45" t="s">
        <v>185</v>
      </c>
      <c r="C121" s="22">
        <v>400</v>
      </c>
    </row>
    <row r="122" spans="1:3" ht="12.75" customHeight="1">
      <c r="A122" s="38"/>
      <c r="B122" s="14"/>
      <c r="C122" s="22"/>
    </row>
    <row r="123" spans="1:3" ht="107.25" customHeight="1">
      <c r="A123" s="25" t="s">
        <v>181</v>
      </c>
      <c r="B123" s="45" t="s">
        <v>101</v>
      </c>
      <c r="C123" s="22">
        <f>C124</f>
        <v>1475.3</v>
      </c>
    </row>
    <row r="124" spans="1:3" ht="66" customHeight="1">
      <c r="A124" s="16" t="s">
        <v>187</v>
      </c>
      <c r="B124" s="45" t="s">
        <v>182</v>
      </c>
      <c r="C124" s="22">
        <v>1475.3</v>
      </c>
    </row>
    <row r="125" spans="1:3" ht="59.25" customHeight="1">
      <c r="A125" s="25" t="s">
        <v>104</v>
      </c>
      <c r="B125" s="45" t="s">
        <v>105</v>
      </c>
      <c r="C125" s="47">
        <f>C126</f>
        <v>-4736.2</v>
      </c>
    </row>
    <row r="126" spans="1:3" ht="56.25" customHeight="1">
      <c r="A126" s="16" t="s">
        <v>188</v>
      </c>
      <c r="B126" s="45" t="s">
        <v>182</v>
      </c>
      <c r="C126" s="47">
        <v>-4736.2</v>
      </c>
    </row>
    <row r="127" spans="1:3" ht="12.75" customHeight="1">
      <c r="A127" s="39"/>
      <c r="B127" s="40"/>
      <c r="C127" s="40"/>
    </row>
    <row r="128" spans="1:3" ht="12.75">
      <c r="A128" s="41" t="s">
        <v>47</v>
      </c>
      <c r="B128" s="3"/>
      <c r="C128" s="3">
        <f>C13+C63</f>
        <v>1057237.9</v>
      </c>
    </row>
  </sheetData>
  <sheetProtection/>
  <mergeCells count="7">
    <mergeCell ref="A8:C8"/>
    <mergeCell ref="A5:C5"/>
    <mergeCell ref="B1:C1"/>
    <mergeCell ref="B2:C2"/>
    <mergeCell ref="B3:C3"/>
    <mergeCell ref="A6:C6"/>
    <mergeCell ref="A7:C7"/>
  </mergeCells>
  <printOptions/>
  <pageMargins left="0.7086614173228347" right="0.7086614173228347" top="0.7480314960629921" bottom="0.7480314960629921" header="0.31496062992125984" footer="0.31496062992125984"/>
  <pageSetup fitToHeight="46" fitToWidth="1" horizontalDpi="600" verticalDpi="600" orientation="portrait" paperSize="9" scale="9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Балашова О</cp:lastModifiedBy>
  <cp:lastPrinted>2016-04-26T11:59:00Z</cp:lastPrinted>
  <dcterms:created xsi:type="dcterms:W3CDTF">2004-09-13T07:20:24Z</dcterms:created>
  <dcterms:modified xsi:type="dcterms:W3CDTF">2017-05-31T09:46:08Z</dcterms:modified>
  <cp:category/>
  <cp:version/>
  <cp:contentType/>
  <cp:contentStatus/>
</cp:coreProperties>
</file>